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J:\sprawy komórek zaangażowanych we wdrażanie FUE\DOI\OIK\Komitet Sterujący\12.Sprawozdawczość z koordynacji\Sprawozdanie za 2020 r\robocze\pliki do wysłania do regionów 2.06.2021\"/>
    </mc:Choice>
  </mc:AlternateContent>
  <xr:revisionPtr revIDLastSave="0" documentId="13_ncr:1_{C3E53EB4-F526-4492-B0C3-19D8D41019EE}" xr6:coauthVersionLast="46" xr6:coauthVersionMax="46" xr10:uidLastSave="{00000000-0000-0000-0000-000000000000}"/>
  <bookViews>
    <workbookView xWindow="30465" yWindow="195" windowWidth="18165" windowHeight="15255" firstSheet="1" activeTab="4" xr2:uid="{00000000-000D-0000-FFFF-FFFF00000000}"/>
  </bookViews>
  <sheets>
    <sheet name="ŁO_alokacja" sheetId="5" r:id="rId1"/>
    <sheet name="ŁO_PD" sheetId="11" r:id="rId2"/>
    <sheet name="ŁO_REALIZACJA_K" sheetId="2" r:id="rId3"/>
    <sheet name="ŁO_projekty COVID" sheetId="12" r:id="rId4"/>
    <sheet name="ŁO_efekty i ewaluacja_KE" sheetId="14" r:id="rId5"/>
  </sheets>
  <externalReferences>
    <externalReference r:id="rId6"/>
  </externalReferences>
  <definedNames>
    <definedName name="_xlnm._FilterDatabase" localSheetId="1" hidden="1">ŁO_PD!$A$4:$L$43</definedName>
    <definedName name="PO">'[1]Informacje ogólne'!$K$118:$K$154</definedName>
    <definedName name="skroty_PI" localSheetId="1">#REF!</definedName>
    <definedName name="skroty_PP" localSheetId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  <c r="I45" i="2"/>
  <c r="J45" i="2"/>
  <c r="K45" i="2"/>
  <c r="L45" i="2"/>
  <c r="F44" i="11"/>
  <c r="H44" i="11" s="1"/>
  <c r="G44" i="11"/>
  <c r="AA6" i="11" l="1"/>
  <c r="AA7" i="11"/>
  <c r="AA8" i="11"/>
  <c r="AA9" i="11"/>
  <c r="AA10" i="11"/>
  <c r="AA11" i="11"/>
  <c r="AA12" i="11"/>
  <c r="AA13" i="11"/>
  <c r="AA14" i="11"/>
  <c r="AA15" i="11"/>
  <c r="AA16" i="11"/>
  <c r="AA17" i="11"/>
  <c r="AA18" i="11"/>
  <c r="AA19" i="11"/>
  <c r="AA20" i="11"/>
  <c r="AA21" i="11"/>
  <c r="AA22" i="11"/>
  <c r="AA23" i="11"/>
  <c r="AA24" i="11"/>
  <c r="AA25" i="11"/>
  <c r="AA26" i="11"/>
  <c r="AA27" i="11"/>
  <c r="AA28" i="11"/>
  <c r="AA29" i="11"/>
  <c r="AA30" i="11"/>
  <c r="AA31" i="11"/>
  <c r="AA32" i="11"/>
  <c r="AA33" i="11"/>
  <c r="AA34" i="11"/>
  <c r="AA35" i="11"/>
  <c r="AA36" i="11"/>
  <c r="AA37" i="11"/>
  <c r="AA38" i="11"/>
  <c r="AA39" i="11"/>
  <c r="AA40" i="11"/>
  <c r="AA41" i="11"/>
  <c r="AA42" i="11"/>
  <c r="AA43" i="11"/>
  <c r="AA5" i="11"/>
  <c r="Z6" i="11"/>
  <c r="Z7" i="11"/>
  <c r="Z8" i="11"/>
  <c r="Z9" i="11"/>
  <c r="Z10" i="11"/>
  <c r="Z11" i="11"/>
  <c r="Z12" i="11"/>
  <c r="Z13" i="11"/>
  <c r="Z14" i="11"/>
  <c r="Z15" i="11"/>
  <c r="Z16" i="11"/>
  <c r="Z17" i="11"/>
  <c r="Z18" i="11"/>
  <c r="Z19" i="11"/>
  <c r="Z20" i="11"/>
  <c r="Z21" i="11"/>
  <c r="Z22" i="11"/>
  <c r="Z23" i="11"/>
  <c r="Z24" i="11"/>
  <c r="Z25" i="11"/>
  <c r="Z26" i="11"/>
  <c r="Z27" i="11"/>
  <c r="Z28" i="11"/>
  <c r="Z29" i="11"/>
  <c r="Z30" i="11"/>
  <c r="Z31" i="11"/>
  <c r="Z32" i="11"/>
  <c r="Z33" i="11"/>
  <c r="Z34" i="11"/>
  <c r="Z35" i="11"/>
  <c r="Z36" i="11"/>
  <c r="Z37" i="11"/>
  <c r="Z38" i="11"/>
  <c r="Z39" i="11"/>
  <c r="Z40" i="11"/>
  <c r="Z41" i="11"/>
  <c r="Z42" i="11"/>
  <c r="Z43" i="11"/>
  <c r="Z5" i="11"/>
  <c r="AB5" i="11"/>
  <c r="V6" i="11"/>
  <c r="W6" i="11"/>
  <c r="X6" i="11"/>
  <c r="Y6" i="11"/>
  <c r="AB6" i="11"/>
  <c r="V7" i="11"/>
  <c r="W7" i="11"/>
  <c r="X7" i="11"/>
  <c r="Y7" i="11"/>
  <c r="AB7" i="11"/>
  <c r="V8" i="11"/>
  <c r="W8" i="11"/>
  <c r="X8" i="11"/>
  <c r="Y8" i="11"/>
  <c r="AB8" i="11"/>
  <c r="V9" i="11"/>
  <c r="W9" i="11"/>
  <c r="X9" i="11"/>
  <c r="Y9" i="11"/>
  <c r="AB9" i="11"/>
  <c r="V10" i="11"/>
  <c r="W10" i="11"/>
  <c r="X10" i="11"/>
  <c r="Y10" i="11"/>
  <c r="AB10" i="11"/>
  <c r="V11" i="11"/>
  <c r="W11" i="11"/>
  <c r="X11" i="11"/>
  <c r="Y11" i="11"/>
  <c r="AB11" i="11"/>
  <c r="V12" i="11"/>
  <c r="W12" i="11"/>
  <c r="X12" i="11"/>
  <c r="Y12" i="11"/>
  <c r="AB12" i="11"/>
  <c r="V13" i="11"/>
  <c r="W13" i="11"/>
  <c r="X13" i="11"/>
  <c r="Y13" i="11"/>
  <c r="AB13" i="11"/>
  <c r="V14" i="11"/>
  <c r="W14" i="11"/>
  <c r="X14" i="11"/>
  <c r="Y14" i="11"/>
  <c r="AB14" i="11"/>
  <c r="V15" i="11"/>
  <c r="W15" i="11"/>
  <c r="X15" i="11"/>
  <c r="Y15" i="11"/>
  <c r="AB15" i="11"/>
  <c r="V16" i="11"/>
  <c r="W16" i="11"/>
  <c r="X16" i="11"/>
  <c r="Y16" i="11"/>
  <c r="AB16" i="11"/>
  <c r="V17" i="11"/>
  <c r="W17" i="11"/>
  <c r="X17" i="11"/>
  <c r="Y17" i="11"/>
  <c r="AB17" i="11"/>
  <c r="V18" i="11"/>
  <c r="W18" i="11"/>
  <c r="X18" i="11"/>
  <c r="Y18" i="11"/>
  <c r="AB18" i="11"/>
  <c r="V19" i="11"/>
  <c r="W19" i="11"/>
  <c r="X19" i="11"/>
  <c r="Y19" i="11"/>
  <c r="AB19" i="11"/>
  <c r="V20" i="11"/>
  <c r="W20" i="11"/>
  <c r="X20" i="11"/>
  <c r="Y20" i="11"/>
  <c r="AB20" i="11"/>
  <c r="V21" i="11"/>
  <c r="W21" i="11"/>
  <c r="X21" i="11"/>
  <c r="Y21" i="11"/>
  <c r="AB21" i="11"/>
  <c r="V22" i="11"/>
  <c r="W22" i="11"/>
  <c r="X22" i="11"/>
  <c r="Y22" i="11"/>
  <c r="AB22" i="11"/>
  <c r="V23" i="11"/>
  <c r="W23" i="11"/>
  <c r="X23" i="11"/>
  <c r="Y23" i="11"/>
  <c r="AB23" i="11"/>
  <c r="V24" i="11"/>
  <c r="W24" i="11"/>
  <c r="X24" i="11"/>
  <c r="Y24" i="11"/>
  <c r="AB24" i="11"/>
  <c r="V25" i="11"/>
  <c r="W25" i="11"/>
  <c r="X25" i="11"/>
  <c r="Y25" i="11"/>
  <c r="AB25" i="11"/>
  <c r="V26" i="11"/>
  <c r="W26" i="11"/>
  <c r="X26" i="11"/>
  <c r="Y26" i="11"/>
  <c r="AB26" i="11"/>
  <c r="V27" i="11"/>
  <c r="W27" i="11"/>
  <c r="X27" i="11"/>
  <c r="Y27" i="11"/>
  <c r="AB27" i="11"/>
  <c r="V28" i="11"/>
  <c r="W28" i="11"/>
  <c r="X28" i="11"/>
  <c r="Y28" i="11"/>
  <c r="AB28" i="11"/>
  <c r="V29" i="11"/>
  <c r="W29" i="11"/>
  <c r="X29" i="11"/>
  <c r="Y29" i="11"/>
  <c r="AB29" i="11"/>
  <c r="V30" i="11"/>
  <c r="W30" i="11"/>
  <c r="X30" i="11"/>
  <c r="Y30" i="11"/>
  <c r="AB30" i="11"/>
  <c r="V31" i="11"/>
  <c r="W31" i="11"/>
  <c r="X31" i="11"/>
  <c r="Y31" i="11"/>
  <c r="AB31" i="11"/>
  <c r="V32" i="11"/>
  <c r="W32" i="11"/>
  <c r="X32" i="11"/>
  <c r="Y32" i="11"/>
  <c r="AB32" i="11"/>
  <c r="V33" i="11"/>
  <c r="W33" i="11"/>
  <c r="X33" i="11"/>
  <c r="Y33" i="11"/>
  <c r="AB33" i="11"/>
  <c r="V34" i="11"/>
  <c r="W34" i="11"/>
  <c r="X34" i="11"/>
  <c r="Y34" i="11"/>
  <c r="AB34" i="11"/>
  <c r="V35" i="11"/>
  <c r="W35" i="11"/>
  <c r="X35" i="11"/>
  <c r="Y35" i="11"/>
  <c r="AB35" i="11"/>
  <c r="V36" i="11"/>
  <c r="W36" i="11"/>
  <c r="X36" i="11"/>
  <c r="Y36" i="11"/>
  <c r="AB36" i="11"/>
  <c r="V37" i="11"/>
  <c r="W37" i="11"/>
  <c r="X37" i="11"/>
  <c r="Y37" i="11"/>
  <c r="AB37" i="11"/>
  <c r="V38" i="11"/>
  <c r="W38" i="11"/>
  <c r="X38" i="11"/>
  <c r="Y38" i="11"/>
  <c r="AB38" i="11"/>
  <c r="V39" i="11"/>
  <c r="W39" i="11"/>
  <c r="X39" i="11"/>
  <c r="Y39" i="11"/>
  <c r="AB39" i="11"/>
  <c r="V40" i="11"/>
  <c r="W40" i="11"/>
  <c r="X40" i="11"/>
  <c r="Y40" i="11"/>
  <c r="AB40" i="11"/>
  <c r="V41" i="11"/>
  <c r="W41" i="11"/>
  <c r="X41" i="11"/>
  <c r="Y41" i="11"/>
  <c r="AB41" i="11"/>
  <c r="V42" i="11"/>
  <c r="W42" i="11"/>
  <c r="X42" i="11"/>
  <c r="Y42" i="11"/>
  <c r="AB42" i="11"/>
  <c r="V43" i="11"/>
  <c r="W43" i="11"/>
  <c r="X43" i="11"/>
  <c r="Y43" i="11"/>
  <c r="AB43" i="11"/>
  <c r="Y5" i="11"/>
  <c r="X5" i="11"/>
  <c r="W5" i="11"/>
  <c r="V5" i="11"/>
  <c r="C19" i="14" l="1"/>
  <c r="F41" i="2"/>
  <c r="F40" i="2"/>
  <c r="F16" i="2" l="1"/>
  <c r="F17" i="2"/>
  <c r="F13" i="2" l="1"/>
  <c r="F14" i="2"/>
  <c r="F11" i="2" l="1"/>
  <c r="I15" i="5" l="1"/>
  <c r="N15" i="5" s="1"/>
  <c r="I14" i="5"/>
  <c r="N14" i="5" s="1"/>
  <c r="I13" i="5"/>
  <c r="N13" i="5" s="1"/>
  <c r="I12" i="5"/>
  <c r="N12" i="5" s="1"/>
  <c r="I11" i="5"/>
  <c r="N11" i="5" s="1"/>
  <c r="I10" i="5"/>
  <c r="N10" i="5" s="1"/>
  <c r="I9" i="5"/>
  <c r="N9" i="5" s="1"/>
  <c r="I8" i="5"/>
  <c r="N8" i="5" s="1"/>
  <c r="I7" i="5"/>
  <c r="F21" i="2"/>
  <c r="F20" i="2"/>
  <c r="F19" i="2"/>
  <c r="F18" i="2"/>
  <c r="F15" i="2"/>
  <c r="F12" i="2"/>
  <c r="F10" i="2"/>
  <c r="F9" i="2"/>
  <c r="F8" i="2"/>
  <c r="F7" i="2"/>
</calcChain>
</file>

<file path=xl/sharedStrings.xml><?xml version="1.0" encoding="utf-8"?>
<sst xmlns="http://schemas.openxmlformats.org/spreadsheetml/2006/main" count="1019" uniqueCount="403">
  <si>
    <t>Regionalny Program Operacyjny Województwa Łódzkiego na lata 2014 – 2020</t>
  </si>
  <si>
    <t>PI 8vi</t>
  </si>
  <si>
    <t>RPO WLO.10.K.1</t>
  </si>
  <si>
    <t>K</t>
  </si>
  <si>
    <t>Narzędzie 5</t>
  </si>
  <si>
    <t>Planowany konkurs będzie dotyczyć tylko projektów w zakresie nowotworu jelita grubego.</t>
  </si>
  <si>
    <t xml:space="preserve">I kwartał 2016 </t>
  </si>
  <si>
    <t>8/2016</t>
  </si>
  <si>
    <t>IV posiedzenie KS</t>
  </si>
  <si>
    <t>RPO WLO.10.K.2</t>
  </si>
  <si>
    <t>Planowany konkurs będzie dotyczyć tylko projektów w zakresie nowotworu piersi i nowotworu szyjki macicy</t>
  </si>
  <si>
    <t xml:space="preserve">II kwartał 2016 </t>
  </si>
  <si>
    <t>RPO WLO.10.K.3</t>
  </si>
  <si>
    <t>Narzędzie 3</t>
  </si>
  <si>
    <t>Program rehabilitacyjno-edukacyjny dla pacjentów kardiologicznych</t>
  </si>
  <si>
    <t>III kwartał 2016</t>
  </si>
  <si>
    <t>RPO WLO.10.K.4</t>
  </si>
  <si>
    <t>Narzędzie 2</t>
  </si>
  <si>
    <t>Program wczesnego wykrywania przewlekłej choroby nerek</t>
  </si>
  <si>
    <t>PI 9iv</t>
  </si>
  <si>
    <t>RPOWLO.9.K.1</t>
  </si>
  <si>
    <t>Narzędzie 18</t>
  </si>
  <si>
    <t>Działania z zakresu deinstytucjonalizacj opieki medycznej nad osobami niesamodzielnymi realizoane w ramach RPO WŁ</t>
  </si>
  <si>
    <t>III kw. 2016 (sierpień)</t>
  </si>
  <si>
    <t>36/2016</t>
  </si>
  <si>
    <t>VII posiedzenie KS</t>
  </si>
  <si>
    <t>RPOWLO.9.K.2</t>
  </si>
  <si>
    <t>Działania z zakresu deinstytucjonalizacj opieki medycznej nad osobami niesamodzielnymi realizoane w ramach RPO WŁ na obszarze ZIT</t>
  </si>
  <si>
    <t>III kw. 2016 (wrzesień)</t>
  </si>
  <si>
    <t>PI 9a</t>
  </si>
  <si>
    <t>RPOWLO.7.K.1</t>
  </si>
  <si>
    <t>Narzędzie 13_x000D_, Narzędzie 14_x000D_, Narzędzie 16_x000D_, Narzędzie 17</t>
  </si>
  <si>
    <t>Konkurs dotyczący lecznictwa szpitalnego.</t>
  </si>
  <si>
    <t>IV kw. 2016</t>
  </si>
  <si>
    <t>64/2016</t>
  </si>
  <si>
    <t>X posiedzenie KS</t>
  </si>
  <si>
    <t>RPOWLO.7.K.2</t>
  </si>
  <si>
    <t>Narzędzie 14</t>
  </si>
  <si>
    <t>Konkurs dla POZ i AOS w zakresie rozwoju opieki koordynowanej</t>
  </si>
  <si>
    <t>PI 2c</t>
  </si>
  <si>
    <t>RPO WLO.7.K.3</t>
  </si>
  <si>
    <t>Narzędzie 26_x000D_, Narzędzie 27</t>
  </si>
  <si>
    <t>Technologie informacyjno-komunikacyjne, w tym rozwój e-zdrowia</t>
  </si>
  <si>
    <t>I kwartał 2017</t>
  </si>
  <si>
    <t>81/2016</t>
  </si>
  <si>
    <t>XI posiedzenie KS</t>
  </si>
  <si>
    <t>RPO WLO.10.K.5</t>
  </si>
  <si>
    <t>Rozwój profilaktyki nowotworowej w kierunku wykrywania raka jelita grubego, szyjki macicy i raka piersi</t>
  </si>
  <si>
    <t>RPO WLO.10.K.6</t>
  </si>
  <si>
    <t>Wdrożenie programów rehabilitacji medycznej ułatwiających powroty do pracy</t>
  </si>
  <si>
    <t>III kwartał 2017</t>
  </si>
  <si>
    <t>RPO WLO.10.K.7</t>
  </si>
  <si>
    <t>Wdrożenie projektów profilaktycznych dotyczących chorób będących istotnym problemem zdrowotnym regionu</t>
  </si>
  <si>
    <t>RPO WLO.10.K.8</t>
  </si>
  <si>
    <t>IV kwartał 2017</t>
  </si>
  <si>
    <t>RPO WLO.9.K.3</t>
  </si>
  <si>
    <t xml:space="preserve"> Działania z zakresu deinstytucjonalizacji opieki medycznej nad osobami niesamodzielnymi realizowane w ramach RPO WŁ na lata 2014-2020</t>
  </si>
  <si>
    <t>RPO WLO.9.K.4</t>
  </si>
  <si>
    <t>Działania z zakresu deinstytucjonalizacji opieki medycznej nad osobami niesamodzielnymi realizowane w ramach RPO WŁ na lata 2014-2020 na obszarze ZIT</t>
  </si>
  <si>
    <t>RPO WLO.9.K.5</t>
  </si>
  <si>
    <t>Narzędzie 19</t>
  </si>
  <si>
    <t>Program badań przesiewowych słuchu oraz mowy dla uczniów pierwszych klas szkół podstawowych z terenu województwa łódzkiego na lata 2018 – 2020</t>
  </si>
  <si>
    <t>RPO WLO.7.K.4</t>
  </si>
  <si>
    <t>Narzędzie 13_x000D_, Narzędzie 17</t>
  </si>
  <si>
    <t>Konkurs  w zakresie geriatrii, opieki paliatywnej i hospicyjnej oraz świadczeń pielęgnacyjnych i opiekuńczych w ramach opieki długoterminowej oraz zaburzeń psychicznych.</t>
  </si>
  <si>
    <t>IV kw. 2017</t>
  </si>
  <si>
    <t>63/2017/O</t>
  </si>
  <si>
    <t>tryb obiegowy</t>
  </si>
  <si>
    <t>RPO WLO.7.K.5</t>
  </si>
  <si>
    <t>Narzędzie 13_x000D_, Narzędzie 14</t>
  </si>
  <si>
    <t>Konkurs z zakresu podstawowej opieki zdrowotnej i ambulatoryjnej opieki specjalistycznej</t>
  </si>
  <si>
    <t>RPO WLO.10.K.9</t>
  </si>
  <si>
    <t>Rozwój profilaktyki nowotworowej w kierunku wykrywania raka jelita grubego</t>
  </si>
  <si>
    <t>I kw. 2018 r.</t>
  </si>
  <si>
    <t>71/2017/XV</t>
  </si>
  <si>
    <t>XV posiedzenie KS</t>
  </si>
  <si>
    <t>RPO WLO.9.K.6</t>
  </si>
  <si>
    <t>Konkurs Nr RPLD.09.02.02-IP.01-10-001/18 Działania z zakresu deinstytucjonalizacji opieki medycznej nad osobami niesamodzielnymi realizowane w ramach RPO WŁ na lata 2014-2020 na obszarze ZIT</t>
  </si>
  <si>
    <t>RPO WLO.9.K.7</t>
  </si>
  <si>
    <t xml:space="preserve">Konkurs Nr RPLD.09.02.01-IP.01-10-002/18 Działania z zakresu deinstytucjonalizacji opieki medycznej nad osobami niesamodzielnymi realizowane w ramach RPO WŁ na lata 2014-2020 </t>
  </si>
  <si>
    <t>II kw. 2018 r.</t>
  </si>
  <si>
    <t>RPO WLO.9.K.8</t>
  </si>
  <si>
    <t xml:space="preserve">Konkurs Nr RPLD.09.02.01-IP.01-10-003/18 Działania z zakresu deinstytucjonalizacji opieki medycznej nad osobami niesamodzielnymi realizowane w ramach RPO WŁ na lata 2014-2020 </t>
  </si>
  <si>
    <t>RPO WLO.9.K.9</t>
  </si>
  <si>
    <t xml:space="preserve">Konkurs Nr RPLD.09.02.01-IP.01-10-004/18 Działania z zakresu deinstytucjonalizacji opieki medycznej nad osobami niesamodzielnymi realizowane w ramach RPO WŁ na lata 2014-2020 </t>
  </si>
  <si>
    <t>III kw. 2018 r.</t>
  </si>
  <si>
    <t>RPO WLO.10.K.10</t>
  </si>
  <si>
    <t>Rozwój profilaktyki nowotworowej w kierunku wykrywania raka szyjki macicy i raka piersi</t>
  </si>
  <si>
    <t>32/2018/XVII</t>
  </si>
  <si>
    <t>XVII posiedzenie KS</t>
  </si>
  <si>
    <t>RPO WLO.10.K.11</t>
  </si>
  <si>
    <t xml:space="preserve">Program edukacyjno-rehabilitacyjny w zaburzeniach nerwicowych, związanych ze stresem i pod postacią somatyczną dla mieszkańców województwa łódzkiego </t>
  </si>
  <si>
    <t>IV kwartał 2018</t>
  </si>
  <si>
    <t>49/2018/XVIII</t>
  </si>
  <si>
    <t>XVIII posiedzenie KS</t>
  </si>
  <si>
    <t>RPO WLO.9.K.10</t>
  </si>
  <si>
    <t>Konkurs Nr RPLD.09.02.01-IP.01-10-001/19 Działania z zakresu deinstytucjonalizacji opieki medycznej nad osobami niesamodzielnymi realizowane w ramach RPO WŁ na lata 2014-2020 - Centra Usług Środowiskowych</t>
  </si>
  <si>
    <t>I kwartał 2019</t>
  </si>
  <si>
    <t>63/2018/XIX</t>
  </si>
  <si>
    <t>XIX posiedzenie KS</t>
  </si>
  <si>
    <t>RPO WLO.9.K.11</t>
  </si>
  <si>
    <t>Konkurs Nr RPLD.09.02.01-IP.01-10-002/19 Działania z zakresu deinstytucjonalizacji opieki medycznej nad osobami niesamodzielnymi realizowane w ramach RPO WŁ na lata 2014-2020 - usługi zdrowotne</t>
  </si>
  <si>
    <t>III kwartał 2019</t>
  </si>
  <si>
    <t>Numer naboru z 
SL 2014</t>
  </si>
  <si>
    <t>RPLD.07.02.00-IZ.00-10-001/16</t>
  </si>
  <si>
    <t>RPLD.07.02.00-IZ.00-10-002/16</t>
  </si>
  <si>
    <t>RPLD.07.01.02-IZ.00-10-002/17</t>
  </si>
  <si>
    <t>RPLD.07.02.00-IZ.00-10-001/18</t>
  </si>
  <si>
    <t>RPLD.07.02.00-IZ.00-10-002/18</t>
  </si>
  <si>
    <t>RPLD.09.02.01-IP.01-10-002/16</t>
  </si>
  <si>
    <t>RPLD.09.02.02-IP.01-10-001/16</t>
  </si>
  <si>
    <t>RPLD.09.02.01-IP.01-10-002/17</t>
  </si>
  <si>
    <t>RPLD.09.02.02-IP.01-10-002/17</t>
  </si>
  <si>
    <t>RPLD.09.02.01-IP.01-10-004/17</t>
  </si>
  <si>
    <t>RPLD.09.02.02-IP.01-10-002/18</t>
  </si>
  <si>
    <t>RPLD.09.02.01-IP.01-10-003/18</t>
  </si>
  <si>
    <t>RPLD.09.02.01-IP.01-10-002/18</t>
  </si>
  <si>
    <t>RPLD.09.02.01-IP.01-10-005/18</t>
  </si>
  <si>
    <t>RPLD.10.03.03-IZ.00-10-001/16</t>
  </si>
  <si>
    <t>RPLD.10.03.03-IZ.00-10-002/16</t>
  </si>
  <si>
    <t>RPLD.10.03.01-IZ.00-10-001/16</t>
  </si>
  <si>
    <t>RPLD.10.03.02-IZ.00-10-001/16</t>
  </si>
  <si>
    <t>RPLD.10.03.03-IZ.00-10-001/17</t>
  </si>
  <si>
    <t>RPLD.10.03.01-IZ.00-10-001/17</t>
  </si>
  <si>
    <t>RPLD.10.03.02-IZ.00-10-002/17</t>
  </si>
  <si>
    <t>RPLD.10.03.02-IZ.00-10-001/17</t>
  </si>
  <si>
    <t>RPLD.10.03.03-IZ.00-10-001/18</t>
  </si>
  <si>
    <t>RPLD.10.03.03-IZ.00-10-002/18</t>
  </si>
  <si>
    <t>RPLD.10.03.03-IZ.00-10-003/18 (powtórzenie konkursu powyżej ze względu na niewyczerpanie alokacji)</t>
  </si>
  <si>
    <t>RPLD.10.03.01-IZ.00-10-001/18</t>
  </si>
  <si>
    <t>nr naboru w Planie działań uzgodnionym na Komitecie Sterującym ds. koordynacji interwencji EFSI w sekotrze zdrowia [jeśli uzgadniano na KS]</t>
  </si>
  <si>
    <t>RPO WLO.10.K.10 (zgłoszenie do KS formularzem zmian)</t>
  </si>
  <si>
    <t>Link do naboru - na stronie www.funduszeeuropejskie.gov.pl</t>
  </si>
  <si>
    <t>https://rpo.lodzkie.pl/skorzystaj-z-programu/zobacz-ogloszenia-i-wyniki-naborow-wnioskow/item/1329-ogloszenie-konkursu-dla-naboru-wnioskow-o-dofinansowanie-projektow-w-ramach-dzialania-vii-2-infrastruktura-ochrony-zdrowia</t>
  </si>
  <si>
    <t>https://rpo.lodzkie.pl/skorzystaj-z-programu/zobacz-ogloszenia-i-wyniki-naborow-wnioskow/item/1330-ogloszenie-konkursu-dla-naboru-wnioskow-o-dofinansowanie-projektow-w-ramach-dzialania-vii-2-infrastruktura-ochrony-zdrowia-dla-projektow</t>
  </si>
  <si>
    <t>https://rpo.lodzkie.pl/skorzystaj-z-programu/zobacz-ogloszenia-i-wyniki-naborow-wnioskow/item/1618-poddzialanie-vii-1-2-technologie-informacyjno-komunikacyjne</t>
  </si>
  <si>
    <t>https://rpo.lodzkie.pl/skorzystaj-z-programu/zobacz-ogloszenia-i-wyniki-naborow-wnioskow/item/2267-dzialanie-vii-2-infrastruktura-ochrony-zdrowia</t>
  </si>
  <si>
    <t>https://rpo.lodzkie.pl/skorzystaj-z-programu/zobacz-ogloszenia-i-wyniki-naborow-wnioskow/item/2268-dzialanie-vii-2-infrastruktura-ochrony-zdrowia</t>
  </si>
  <si>
    <t>http://wuplodz.praca.gov.pl/web/rpo-wl/konkurs-poddzialanie-ix.2.1-2/2016-2</t>
  </si>
  <si>
    <t>http://wuplodz.praca.gov.pl/web/rpo-wl/konkurs-poddzialanie-ix.2.2-2/2016-</t>
  </si>
  <si>
    <t>http://wuplodz.praca.gov.pl/web/rpo-wl/konkurs-poddzialanie-ix.2.1-2/2017-</t>
  </si>
  <si>
    <t>http://wuplodz.praca.gov.pl/web/rpo-wl/konkurs-poddzialanie-ix.2.2-2/2017-</t>
  </si>
  <si>
    <t>http://wuplodz.praca.gov.pl/web/rpo-wl/konkurs-poddzialanie-ix.2.1-4/2017-</t>
  </si>
  <si>
    <t>http://www.funduszeeuropejskie.gov.pl/nabory/92-uslugi-na-rzecz-osob-zagrozonych-ubostwem-lub-wykluczeniem-spolecznym-922-uslugi-spoleczne-i-zdrowotne-zit-4/</t>
  </si>
  <si>
    <t>http://www.funduszeeuropejskie.gov.pl/nabory/92-uslugi-na-rzecz-osob-zagrozonych-ubostwem-lub-wykluczeniem-spolecznym-921-uslugi-spoleczne-i-zdrowotne-9/</t>
  </si>
  <si>
    <t>http://www.funduszeeuropejskie.gov.pl/nabory/92-uslugi-na-rzecz-osob-zagrozonych-ubostwem-lub-wykluczeniem-spolecznym-921-uslugi-spoleczne-i-zdrowotne-10/</t>
  </si>
  <si>
    <t>http://www.funduszeeuropejskie.gov.pl/nabory/92-uslugi-na-rzecz-osob-zagrozonych-ubostwem-lub-wykluczeniem-spolecznym-921-uslugi-spoleczne-i-zdrowotne-12/</t>
  </si>
  <si>
    <t>http://www.funduszeeuropejskie.gov.pl/nabory/103-ochrona-utrzymanie-i-przywrocenie-zdrowia-1033-dzialania-uzupelniajace-populacyjne-programy-profilaktyczne-w-kierunku-wczesnego-wykrywania-nowotworu-jelita-grubego-piersi-i-szyjki-macicy/</t>
  </si>
  <si>
    <t>http://www.funduszeeuropejskie.gov.pl/nabory/103-ochrona-utrzymanie-i-przywrocenie-zdrowia-1033-dzialania-uzupelniajace-populacyjne-programy-profilaktyczne-w-kierunku-wczesnego-wykrywania-nowotworu-jelita-grubego-piersi-i-szyjki-macicy-2/</t>
  </si>
  <si>
    <t>http://www.funduszeeuropejskie.gov.pl/nabory/103-ochrona-utrzymanie-i-przywrocenie-zdrowia-1031-programy-z-uwzglednieniem-rehabilitacji-leczniczej-ulatwiajace-powroty-do-pracy-oraz-umozliwiajace-wydluzenie-aktywnosci-zawodowej/</t>
  </si>
  <si>
    <t>http://www.funduszeeuropejskie.gov.pl/nabory/103-ochrona-utrzymanie-i-przywrocenie-zdrowia-1032-programy-profilaktyczne-dotyczace-chorob-bedacych-istotnym-problemem-zdrowotnym-regionu/</t>
  </si>
  <si>
    <t>https://www.funduszeeuropejskie.gov.pl/nabory/103-ochrona-utrzymanie-i-przywrocenie-zdrowia-1033-dzialania-uzupelniajace-populacyjne-programy-profilaktyczne-w-kierunku-wczesnego-wykrywania-nowotworu-jelita-grubego-piersi-i-szyjki-macicy-2/</t>
  </si>
  <si>
    <t>https://www.funduszeeuropejskie.gov.pl/nabory/103-ochrona-utrzymanie-i-przywrocenie-zdrowia-1031-programy-z-uwzglednieniem-rehabilitacji-leczniczej-ulatwiajace-powroty-do-pracy-oraz-umozliwiajace-wydluzenie-aktywnosci-zawodowej-1/</t>
  </si>
  <si>
    <t>https://www.funduszeeuropejskie.gov.pl/nabory/103-ochrona-utrzymanie-i-przywrocenie-zdrowia-1032-programy-profilaktyczne-dotyczace-chorob-bedacych-istotnym-problemem-zdrowotnym-regionu-2/</t>
  </si>
  <si>
    <t>https://www.funduszeeuropejskie.gov.pl/nabory/103-ochrona-utrzymanie-i-przywrocenie-zdrowia-1032-programy-profilaktyczne-dotyczace-chorob-bedacych-istotnym-problemem-zdrowotnym-regionu-1/</t>
  </si>
  <si>
    <t>https://rpo.lodzkie.pl/skorzystaj-z-programu/zobacz-ogloszenia-i-wyniki-naborow-wnioskow/item/2452-poddzialanie-x-3-3-dzialania-uzupelniajace-populacyjne-programy-profilaktyczne-w-kierunku-wczesnego-wykrywania-nowotworu-jelita-grubego-piersi-i-szyjki-macicy</t>
  </si>
  <si>
    <t>https://rpo.lodzkie.pl/skorzystaj-z-programu/zobacz-ogloszenia-i-wyniki-naborow-wnioskow/item/2815-dzialanie-x-3-ochrona-utrzymanie-i-przywrocenie-zdrowia</t>
  </si>
  <si>
    <t>https://rpo.lodzkie.pl/skorzystaj-z-programu/zobacz-ogloszenia-i-wyniki-naborow-wnioskow/item/3049-poddzialanie-x-3-3-dzialania-uzupelniajace-populacyjne-programy-profilaktyczne-w-kierunku-wczesnego-wykrywania-nowotworu-jelita-grubego-piersi-i-szyjki-macicy</t>
  </si>
  <si>
    <t>https://rpo.lodzkie.pl/skorzystaj-z-programu/zobacz-ogloszenia-i-wyniki-naborow-wnioskow/item/3119-poddzialanie-x-3-1-programy-z-uwzglednieniem-rehabilitacji-medycznej-ulatwiajace-powroty-do-pracy-oraz-umozliwiajace-wydluzenie-aktywnosci-zawodowej</t>
  </si>
  <si>
    <t>Budżet naboru 
UE</t>
  </si>
  <si>
    <t>Budżet naboru 
wkład krajowy</t>
  </si>
  <si>
    <t>Budżet naboru 
ogółem</t>
  </si>
  <si>
    <t>Czy nabór poświęcony tylko obszarowi zdrowie? [T/N]</t>
  </si>
  <si>
    <t>T</t>
  </si>
  <si>
    <t>N</t>
  </si>
  <si>
    <t>Jeżeli w kolumnie 7 wskazano NIE  - czy wyodrębniono odrębą alokację w ramach naboru na obszar zdrowia? Jeśli tak proszę podać:
- budżet naboru -UE
- budżet naboru - wkład krajowy
budżet naboru - ogółem</t>
  </si>
  <si>
    <r>
      <t xml:space="preserve">Zgodnie z kryterium dostępu nr 7 - </t>
    </r>
    <r>
      <rPr>
        <i/>
        <sz val="9"/>
        <rFont val="Arial"/>
        <family val="2"/>
        <charset val="238"/>
      </rPr>
      <t xml:space="preserve">Demarkacja usług społecznych i zdrowotnych - </t>
    </r>
    <r>
      <rPr>
        <sz val="9"/>
        <rFont val="Arial"/>
        <family val="2"/>
        <charset val="238"/>
      </rPr>
      <t>Łączne wydatki na usługi społeczne w danym projekcie nie przekraczają 40% wydatków kwalifikowalnych</t>
    </r>
  </si>
  <si>
    <t>nie wyodrębniono alokacji na usługi zdrowotne</t>
  </si>
  <si>
    <t>Liczba umów o dofinansowanie zawartych od uruchomienia programu (nie wliczając rozwiązanych umów)</t>
  </si>
  <si>
    <t>Wydatki ogółem w ramach zawartych umów o dofinansowanie</t>
  </si>
  <si>
    <t>Wydatki kwalifikowalne w ramach zawartych umów o dofinansownie</t>
  </si>
  <si>
    <t>Wkład UE w ramach zawartych umów o dofinansowanie</t>
  </si>
  <si>
    <t>RPO WLO.10.K.12</t>
  </si>
  <si>
    <t xml:space="preserve">Program rehabilitacyjny dla pacjentów onkologicznych z terenu województwa łódzkiego. </t>
  </si>
  <si>
    <t>Nazwa Programu:</t>
  </si>
  <si>
    <t>Kwoty należy podać razem z rezerwą wykonania</t>
  </si>
  <si>
    <t>Wsparcie UE [euro]</t>
  </si>
  <si>
    <t>Krajowe środki publiczne [euro]</t>
  </si>
  <si>
    <t>Krajowe środki prywatne [euro]</t>
  </si>
  <si>
    <t>9 = [10+11+12]</t>
  </si>
  <si>
    <t>14 = [7+8+9+13]</t>
  </si>
  <si>
    <t>Działanie - kod</t>
  </si>
  <si>
    <t>Działanie - nazwa</t>
  </si>
  <si>
    <t>Poddziałanie - kod</t>
  </si>
  <si>
    <t>Poddziałanie - nazwa</t>
  </si>
  <si>
    <t>Kategoria interwencji</t>
  </si>
  <si>
    <t>Nr priorytetu inwestycyjnego</t>
  </si>
  <si>
    <t>Ogółem</t>
  </si>
  <si>
    <t>Tabela 1: Alokacja w ramach  Regionalnego Programu Operacyjnego Województwa Łódzkiego na lata 2014 - 2020 przeznaczona na obszar zdrowie</t>
  </si>
  <si>
    <t>2/2019/O</t>
  </si>
  <si>
    <t>RPO WLO.10.K.13</t>
  </si>
  <si>
    <t>II kwartał 2019</t>
  </si>
  <si>
    <t>Rozwój profilaktyki nowotworowej w kierunku wykrywania raka jelita grubego.</t>
  </si>
  <si>
    <t>RPO WLO.7.K.6</t>
  </si>
  <si>
    <t>Narzędzie 26, Narzędzie 27</t>
  </si>
  <si>
    <t>Technologie informacyjno-komunikacyjne.  Rozwój e-zdrowia</t>
  </si>
  <si>
    <t>RPO WLO.10.K.14</t>
  </si>
  <si>
    <t xml:space="preserve">Regionalny program zdrowotny dotyczący przeciwdziałania nadwadze i otyłości w województwie łódzkim wśród osób w wieku aktywności zawodowej na lata 2019-2023 - pilotaż "odWAŻYMY ŁÓDZKIE" </t>
  </si>
  <si>
    <t>34/2019/O</t>
  </si>
  <si>
    <t>RPO WLO.10.K.15</t>
  </si>
  <si>
    <t>Program dla mieszkańców województwa łódzkiego dotyczący profilaktyki w zakresie miażdżycy tętnic i chorób serca poprzez edukację osób z podwyższonymi czynnikami ryzyka sercowo-naczyniowego na lata 2019-2023 (ŁORDIAN)</t>
  </si>
  <si>
    <t>IV kwartał 2019</t>
  </si>
  <si>
    <t>37/2019/O</t>
  </si>
  <si>
    <t>RPLD.07.01.00</t>
  </si>
  <si>
    <t>Technologie informacyjno-komunikacyjne</t>
  </si>
  <si>
    <t>RPLD.07.01.03</t>
  </si>
  <si>
    <t>Technologie informacyjno-komunikacyjne - miasto Łódź</t>
  </si>
  <si>
    <t>nie dotyczy</t>
  </si>
  <si>
    <t>RPLD.07.02.00</t>
  </si>
  <si>
    <t>Infrastruktura ochrony zdrowia</t>
  </si>
  <si>
    <t>*** RPLD.07.02.00 - Brak poddziałania ***</t>
  </si>
  <si>
    <t>9a</t>
  </si>
  <si>
    <t>RPLD.09.02.00</t>
  </si>
  <si>
    <t>Usługi na rzecz osób zagrożonych ubóstwem lub wykluczeniem społecznym</t>
  </si>
  <si>
    <t>RPLD.09.02.01</t>
  </si>
  <si>
    <t>Usługi społeczne i zdrowotne</t>
  </si>
  <si>
    <t xml:space="preserve"> 9iv</t>
  </si>
  <si>
    <t>RPLD.09.02.02</t>
  </si>
  <si>
    <t>Usługi społeczne i zdrowotne - ZIT</t>
  </si>
  <si>
    <t>9iv</t>
  </si>
  <si>
    <t>RPLD.10.03.00</t>
  </si>
  <si>
    <t>Ochrona, utrzymanie i przywrócenie zdrowia</t>
  </si>
  <si>
    <t>RPLD.10.03.01</t>
  </si>
  <si>
    <t>Programy z uwzględnieniem rehabilitacji leczniczej ułatwiające powroty do pracy oraz umożliwiające wydłużenie aktywności zawodowej</t>
  </si>
  <si>
    <t>8vi</t>
  </si>
  <si>
    <t>RPLD.10.03.02</t>
  </si>
  <si>
    <t>Programy profilaktyczne dotyczące chorób będących istotnym problemem zdrowotnym regionu</t>
  </si>
  <si>
    <t>RPLD.10.03.03</t>
  </si>
  <si>
    <t>Działania uzupełniające populacyjne programy profilaktyczne w kierunku wczesnego wykrywania nowotworu jelita grubego, piersi i szyjki macicy</t>
  </si>
  <si>
    <t xml:space="preserve">8vi </t>
  </si>
  <si>
    <t>RPLD.07.01.02</t>
  </si>
  <si>
    <t>2c</t>
  </si>
  <si>
    <t>RPLD.07.01.01</t>
  </si>
  <si>
    <t>Technologie informacyjno-komunikacyjne - ZIT</t>
  </si>
  <si>
    <t xml:space="preserve">081 </t>
  </si>
  <si>
    <t xml:space="preserve">081 
</t>
  </si>
  <si>
    <t>Finansowanie ogółem [euro] 
Zgodnie z planami IP/IZ środki dedykowane wyłącznie obszarowi zdrowie 
- finansowanie ogółem [euro]</t>
  </si>
  <si>
    <t>Miejsce na komentarz (m.in. w zakresie ewentualnych zmian alokacji przy okazji zmian w RPO itp.)</t>
  </si>
  <si>
    <t>Zgodnie z planami IP/IZ środki dedykowane wyłącznie obszarowi zdrowie - wsparcie UE - EFRR [euro]</t>
  </si>
  <si>
    <t>Zgodnie z planami IP/IZ środki dedykowane wyłącznie obszarowi zdrowie - wsparcie UE - EFS [euro]</t>
  </si>
  <si>
    <t>Zgodnie z planami IP/IZ środki dedykowane wyłącznie obszarowi zdrowie 
- budżet państwa [euro]</t>
  </si>
  <si>
    <t>Zgodnie z planami IP/IZ środki dedykowane wyłącznie obszarowi zdrowie 
- inne [euro]</t>
  </si>
  <si>
    <r>
      <t>Zgodnie z planami IP/IZ środki dedykowane wyłącznie obszarowi zdrowie 
-</t>
    </r>
    <r>
      <rPr>
        <b/>
        <sz val="9"/>
        <color theme="1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>budżet jst [euro]</t>
    </r>
  </si>
  <si>
    <t>Tabela 2. Działania uzgodnione w Planie działań dla obszaru zdrowie w ramach Regionalnego Programu Operacyjnego</t>
  </si>
  <si>
    <t>Tabela 3. Wykaz naborów konkursowych realizowanych w ramach RPO dotyczących obszaru zdrowia.</t>
  </si>
  <si>
    <t>III kwartał 2018</t>
  </si>
  <si>
    <t>https://rpo.lodzkie.pl/skorzystaj-z-programu/zobacz-ogloszenia-i-wyniki-naborow-wnioskow/item/3290-poddzialanie-vii-1-2-technologie-informacyjno-komunikacyjne-w-zakresie-typow-projektow-rozwoj-e-zdrowia</t>
  </si>
  <si>
    <t xml:space="preserve">RPLD.07.01.02-IZ.00-10-001/19 </t>
  </si>
  <si>
    <t>konkurs anulowany z uwagi na konieczność ponownego przeliczenia stawki jednostkowej na badanie kolonoskopowe i znieczulenie - zgodnie z pismem nr DZF-VII.75.10.11.2019.PSz</t>
  </si>
  <si>
    <t>konkurs ponownie ogłoszony po przyjęciu stawki jednostkowej na badanie kolonoskopowe i znieczulenie, w konkursie została zwiększona alokacja</t>
  </si>
  <si>
    <t>RPLD.10.03.03-IZ.00-10-002/19 (powtórzenie konkursu powyżej ze względu na niewyczerpanie alokacji)</t>
  </si>
  <si>
    <t>https://rpo.lodzkie.pl/skorzystaj-z-programu/zobacz-ogloszenia-i-wyniki-naborow-wnioskow/item/3493-poddzialanie-x-3-3-dzialania-uzupelniajace-populacyjne-programy-profilaktyczne-w-kierunku-wczesnego-wykrywania-nowotworu-jelita-grubego-piersi-i-szyjki-macicy</t>
  </si>
  <si>
    <t xml:space="preserve">RPLD.10.03.03-IZ.00-10.001/19
konkurs anulowany </t>
  </si>
  <si>
    <t>https://rpo.lodzkie.pl/skorzystaj-z-programu/zobacz-ogloszenia-i-wyniki-naborow-wnioskow/item/3432-poddzialanie-x-3-3-dzialania-uzupelniajace-populacyjne-programy-profilaktyczne-w-kierunku-wczesnego-wykrywania-nowotworu-jelita-grubego-piersi-i-szyjki-macicy</t>
  </si>
  <si>
    <t>RPLD.10.03.03-IZ.00-10.003/19
ponownie został ogłoszony konkurs, który został anulowany</t>
  </si>
  <si>
    <t>https://rpo.lodzkie.pl/skorzystaj-z-programu/zobacz-ogloszenia-i-wyniki-naborow-wnioskow/item/3696-poddzialanie-x-3-3-dzialania-uzupelniajace-populacyjne-programy-profilaktyczne-w-kierunku-wczesnego-wykrywania-nowotworu-jelita-grubego-piersi-i-szyjki-macicy</t>
  </si>
  <si>
    <t>RPLD.10.03.01-IZ.00-10-001/19</t>
  </si>
  <si>
    <t>https://rpo.lodzkie.pl/skorzystaj-z-programu/zobacz-ogloszenia-i-wyniki-naborow-wnioskow/item/3287-poddzialania-x-3-1-programy-z-uwzglednieniem-rehabilitacji-medycznej-ulatwiajace-powroty-do-pracy-oraz-umozliwiajace-wydluzenie-aktywnosci-zawodowej-program-rehabilitacyjny-dla-pacjentow-onkologicznych-z-terenu-wojewodztwa-lodzkiego</t>
  </si>
  <si>
    <t>RPLD.10.03.02-IZ.00-10-001/19</t>
  </si>
  <si>
    <t>https://rpo.lodzkie.pl/skorzystaj-z-programu/zobacz-ogloszenia-i-wyniki-naborow-wnioskow/item/3676-poddzialanie-x-3-2-programy-profilaktyczne-dotyczace-chorob-bedacych-istotnym-problemem-zdrowotnym-regionu</t>
  </si>
  <si>
    <t>RPLD.10.03.02-IZ.00-10-002/19</t>
  </si>
  <si>
    <t>https://rpo.lodzkie.pl/skorzystaj-z-programu/zobacz-ogloszenia-i-wyniki-naborow-wnioskow/item/3839-poddzialania-x-3-2-programy-profilaktyczne-dotyczace-chorob-bedacych-istotnym-problemem-zdrowotnym-regionu</t>
  </si>
  <si>
    <t>RPLD.09.02.01-IP.01-10-004/18</t>
  </si>
  <si>
    <t>https://wuplodz.praca.gov.pl/web/rpo-wl/konkurs-poddzialanie-ix.2.1-4/2018-</t>
  </si>
  <si>
    <t>Nr Priorytetu Inwestycyjnego</t>
  </si>
  <si>
    <t>Nr konkursu w PD/
Nr projektu pozakonkursowego  w PD</t>
  </si>
  <si>
    <t>konkurs/pozakonkursowy</t>
  </si>
  <si>
    <t>Nr narzędzia w Policy Paper</t>
  </si>
  <si>
    <t>Przedmiot konkursu/ Tytuł projektu pozakonkursowego</t>
  </si>
  <si>
    <t xml:space="preserve"> wkład UE [PLN]</t>
  </si>
  <si>
    <t>wkład krajowy [PLN]</t>
  </si>
  <si>
    <t>Planowany termin ogłoszenia konkursu/ złożenia wniosku o dofinansowanie dla projektu pozakonkursowego</t>
  </si>
  <si>
    <t>Uchwała KS</t>
  </si>
  <si>
    <t>Posiedzenie KS</t>
  </si>
  <si>
    <t>Rok, którego roku dot. PD</t>
  </si>
  <si>
    <t xml:space="preserve">Komentarz, np. konkurs potwórzony / unieważniony; projekt pozakonkursowy nie został przyjęty itp.. </t>
  </si>
  <si>
    <t xml:space="preserve">RPLD.09.02.01-IP.01-10-001/19 </t>
  </si>
  <si>
    <t>https://wuplodz.praca.gov.pl/web/rpo-wl/-/9220569-konkurs-nr-rpld-09-02-01-ip-01-10-001-19-poddzialanie-ix-2-1-centra-uslug-srodowiskowych-?redirect=http%3A%2F%2Fwuplodz.praca.gov.pl%2Fweb%2Frpo-wl%2Fstrona-glowna%2F%3Fp_p_id%3D101_INSTANCE_lbnrrMq1E0Cm%26p_p_lifecycle%3D0%26p_p_state%3Dnormal%26p_p_mode%3Dview%26p_p_col_id%3D_118_INSTANCE_nvtEf6RygDxe__column-1%26p_p_col_count%3D1</t>
  </si>
  <si>
    <t>Nr RPLD.09.02.01-IP.01-10-002/19</t>
  </si>
  <si>
    <t>https://wuplodz.praca.gov.pl/web/rpo-wl/-/10478793-konkurs-nr-rpld-09-02-01-ip-01-10-002-19-poddzialanie-ix-2-1?redirect=https%3A%2F%2Fwuplodz.praca.gov.pl%2Fweb%2Frpo-wl%2Fstrona-glowna%2F%3Fp_p_id%3D101_INSTANCE_lbnrrMq1E0Cm%26p_p_lifecycle%3D0%26p_p_state%3Dnormal%26p_p_mode%3Dview%26p_p_col_id%3D_118_INSTANCE_nvtEf6RygDxe__column-1%26p_p_col_count%3D1</t>
  </si>
  <si>
    <t>Wskazano pierwotnie przyjętą alokację, rozstrzygnięcie konkursu nastąpiło na kwotę 451 463,30 zł (wartość wkłądu UE), konkurs ponowiono jeszcze dwukrotnie, do wyliczeń uwzględniona jest tylko pierwsza kwota uzgodniona na KS</t>
  </si>
  <si>
    <t>zgłoszenie do sekretariatu KS formularza zmian po rozstrzygnięciu na kwotę wkłądu UE 1 506 619,04 zł</t>
  </si>
  <si>
    <t>zgłoszenie do sekretariatu KS formularza zmian po rozstrzygnięciu na kwotę wkładu UE 4 670 333,67 zł</t>
  </si>
  <si>
    <t>RPO WLO.10.K.16</t>
  </si>
  <si>
    <t xml:space="preserve">Rozwój profilaktyki nowotworowej w kierunku wykrywania raka jelita grubego. </t>
  </si>
  <si>
    <t>I kwartał 2020</t>
  </si>
  <si>
    <t>1/2020/O</t>
  </si>
  <si>
    <t>RPO WLO.10.K.17</t>
  </si>
  <si>
    <t>II kwartał 2020</t>
  </si>
  <si>
    <t>RPO WLO.9.K.12</t>
  </si>
  <si>
    <t>Konkurs Nr RPLD.09.02.02-IP.01-10-002/20 Działania z zakresu deinstytucjonalizacji opieki medycznej nad osobami niesamodzielnymi realizowane w ramach RPO WŁ na lata 2014-2020 - usługi zdrowotnena na obszarze ZIT</t>
  </si>
  <si>
    <t>IV kwartał 2020</t>
  </si>
  <si>
    <t>9/2020/XXIV</t>
  </si>
  <si>
    <t>XXIV posiedzenie KS</t>
  </si>
  <si>
    <t>RPO WLO.10.K.18</t>
  </si>
  <si>
    <t>Regionalny program zdrowotny dotyczący profilaktyki nowotworów skóry ze szczególnym uwzględnieniem czerniaka złośliwego dla mieszkańców województwa łódzkiego</t>
  </si>
  <si>
    <t>25/2020/O</t>
  </si>
  <si>
    <t>Województwo/ POWER/ POIiŚ</t>
  </si>
  <si>
    <t>Nr PI</t>
  </si>
  <si>
    <t>Konkurs/
projekt pozakonkursowy</t>
  </si>
  <si>
    <t>Czy działanie stanowi zmianę  uzgodnionego na forum KS konkursu /projektu pozakonkursowego</t>
  </si>
  <si>
    <t>Nr konkursu w PD/
Nr projektu pozakonkursowego  w PD (o ile dotyczy)</t>
  </si>
  <si>
    <t>Nr uchwały (o ile dotyczy)</t>
  </si>
  <si>
    <t>Nazwa beneficjenta</t>
  </si>
  <si>
    <t>Miasto beneficjenta</t>
  </si>
  <si>
    <t xml:space="preserve">Ew. partnerzy </t>
  </si>
  <si>
    <t>Miasto partnerów (gdzie udzielane świadczenia)</t>
  </si>
  <si>
    <t>Podmioty, do których skierowanych jest projekt (jeżeli inne niż beneficjent i nie są partnerami)</t>
  </si>
  <si>
    <t>Miasto podmiotów, do których skierowany jest projekt</t>
  </si>
  <si>
    <t>Planowana całkowita alokacja [PLN]</t>
  </si>
  <si>
    <t>Planowana alokacja [PLN] przeznaczona na  działania służące zwalczaniu COVID-19</t>
  </si>
  <si>
    <t>Główne działania służące zwalczaniu COVID-19</t>
  </si>
  <si>
    <t>Czy przewidziano: roboty budowlane / roboty remontowe</t>
  </si>
  <si>
    <t xml:space="preserve">Czy przewidziano: 
zakup respiratorów </t>
  </si>
  <si>
    <t>Czy przewidziano: zakup innego sprzętu /aparatury</t>
  </si>
  <si>
    <t xml:space="preserve">Czy przewidziano: zakup środków ochronnych/ dezynfekujących </t>
  </si>
  <si>
    <t>Czy uzgodniono z wojewodą</t>
  </si>
  <si>
    <t>Status projektu (zakończony, w trakcie realizacji, w przygotowaniu)</t>
  </si>
  <si>
    <t>Dodatkowe informacje</t>
  </si>
  <si>
    <t>w przygotowaniu</t>
  </si>
  <si>
    <t>Tak/Nie</t>
  </si>
  <si>
    <t>liczba respiratorów</t>
  </si>
  <si>
    <t>w trakcie realizacji</t>
  </si>
  <si>
    <t>zakończony</t>
  </si>
  <si>
    <t>Łódzkie</t>
  </si>
  <si>
    <t>projekt pozakonkursowy</t>
  </si>
  <si>
    <t>Nie</t>
  </si>
  <si>
    <t>Województwo Łódzkie</t>
  </si>
  <si>
    <t>Łódź</t>
  </si>
  <si>
    <t>Zapobieganie oraz zwalczanie na terenie województwa łódzkiego zakażenia wirusem SARS-CoV-2 i rozprzestrzeniania się choroby zakaźnej wywołanej tym wirusem u ludzi</t>
  </si>
  <si>
    <t>Tak</t>
  </si>
  <si>
    <t>Wojewódzki Szpital Specjalistyczny im. M. Skłodowskiej-Curie w Zgierzu</t>
  </si>
  <si>
    <t>Zgierz</t>
  </si>
  <si>
    <t>Szpital Wojewódzki im. Jana Pawła II w Bełchatowie</t>
  </si>
  <si>
    <t>Bełchatów</t>
  </si>
  <si>
    <t>Szpital Wojewódzki im. Prymasa Kardynała Stefana Wyszyńskiego w Sieradzu</t>
  </si>
  <si>
    <t>Sieradz</t>
  </si>
  <si>
    <t>Wojewódzki Zespół Zakładów Opieki Zdrowotnej - Centrum Leczenia Chorób Płuc i Rehabilitacji w Łodzi</t>
  </si>
  <si>
    <t>Wojewódzki Specjalistyczny Szpital im. dr Wł. Biegańskiego w Łodzi</t>
  </si>
  <si>
    <t>Wojewódzki Szpital Zespolony im. Stanisława Rybickiego w Skierniewicach</t>
  </si>
  <si>
    <t>Skierniewice</t>
  </si>
  <si>
    <t>Wojewódzka Stacja Ratownictwa Medycznego w Łodzi</t>
  </si>
  <si>
    <t>Tomaszowskie Centrum Zdrowia Sp. z o.o.</t>
  </si>
  <si>
    <t>Tomaszów Mazowiecki</t>
  </si>
  <si>
    <t>Kutnowski Szpital Samorządowy Sp. z o.o.</t>
  </si>
  <si>
    <t>Kutno</t>
  </si>
  <si>
    <t>Szpital Powiatowy w Radomsku</t>
  </si>
  <si>
    <t>Radomsko</t>
  </si>
  <si>
    <t>Regionalne Centrum Krwiodawstwa i Krwiolecznictwa w Łodzi</t>
  </si>
  <si>
    <t xml:space="preserve">Województwo Łódzkie </t>
  </si>
  <si>
    <t>Zapobieganie oraz zwalczanie zakażenia wirusem SARS-CoV-2 rozprzestrzeniania się choroby zakaźnej wywołanej tym wirusem u ludzi na terenie województwa łódzkiego</t>
  </si>
  <si>
    <t xml:space="preserve">Wyposażenie placówek medycznych w środki ochrony (czepki, przyłbice na twarz i rękawice ochronne), zakup maseczek ich dystrybucji wśród mieszkańców woj. łódzkiego.
</t>
  </si>
  <si>
    <t xml:space="preserve">Szpital Wojewódzki im. Jana Pawła II w Bełchatowie </t>
  </si>
  <si>
    <t xml:space="preserve">Wojewódzki Szpital Specjalistyczny im. M. Skłodowskiej-Curie </t>
  </si>
  <si>
    <t xml:space="preserve">Wojewódzki Szpital Zespolony im. St. Rybickiego w Skierniewicach </t>
  </si>
  <si>
    <t xml:space="preserve">Szpital Wojewódzki im. Prymasa Kardynała Stefana Wyszyńskiego w Sieradzu </t>
  </si>
  <si>
    <t>Wojewódzki Zespół Zakładów Opieki Zdrowotnej Centrum Leczenia Chorób Płuc i Rehabilitacji w Łodzi</t>
  </si>
  <si>
    <t>projekt
pozakonkursowy</t>
  </si>
  <si>
    <t xml:space="preserve">Wojewódzki Szpital Specjalistyczny im. Marii Skłodowskiej-Curie w Zgierzu  </t>
  </si>
  <si>
    <t xml:space="preserve">Wojewódzki Specjalistyczny Szpital im. dr Wł. Biegańskiego w Łodzi </t>
  </si>
  <si>
    <t xml:space="preserve">
Wsparcie podmiotów leczniczych w zakresie działań na rzecz ochrony zdrowia mieszkańców województwa łódzkiego, w związku z epidemią choroby COVID-19</t>
  </si>
  <si>
    <t xml:space="preserve">Wypłata środków finansowych dla personelu/osób fiz. pracujących na rzecz podmiotów leczniczych sprawujących opiekę nad pacjentami z podejrzeniem lub potwierdzonym zakażeniem SARS-CoV-2
</t>
  </si>
  <si>
    <t>Zakończył się okres realizacji projektu. Trwa rozliczanie projektu.</t>
  </si>
  <si>
    <t xml:space="preserve">Wojewódzka Stacja Ratownictwa Medycznego Łodzi </t>
  </si>
  <si>
    <t>Szpital Wojewódzki im. Jana Pawła II w Bełchatowie z siedzibą w Bełchatowie</t>
  </si>
  <si>
    <r>
      <t xml:space="preserve">Zakup aparatury medycznej; Zakup karetek i pojazdów do wewnątrzszpitalnego transportu chorych; Zakup niezbędnych  środków trwałych, których nabycie umożliwi sprawne funkcjonowanie wspartych w ramach projektu podmiotów leczniczych (m.in. dezynfektory, </t>
    </r>
    <r>
      <rPr>
        <strike/>
        <sz val="10"/>
        <rFont val="Calibri"/>
        <family val="2"/>
        <charset val="238"/>
        <scheme val="minor"/>
      </rPr>
      <t>śluzy</t>
    </r>
    <r>
      <rPr>
        <sz val="10"/>
        <rFont val="Calibri"/>
        <family val="2"/>
        <charset val="238"/>
        <scheme val="minor"/>
      </rPr>
      <t>, komory do transportu chorych zakaźnie, łóżka szpitalne różnej kategorii); Zakup środków ochrony osobistej (m.in. zakup odpowiednich fartuchów, kombinezonów, gogli, maseczek i innych środków ochrony twarzy, ochraniaczy na buty, rękawiczek)</t>
    </r>
  </si>
  <si>
    <r>
      <t>W ramach projektu zaplanowano zakup ogółem 89 sztuk respiratorów, w tym: stacjonarnych – 36  szt., stacjonarnych z kompresorem – 42 szt., transportowych – 11 szt., 
W przypadku WSRM zaplanowano zakup środków do ochrony osobistej (kombinezony ochronne, maseczki, fartuchy); urządzeń do dezynfekcji pojazdów – 38 szt.,</t>
    </r>
    <r>
      <rPr>
        <strike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systemu kompresji klatki piersiowej– 9 szt., urządzeń do bezpiecznego transportu chorych zakaźnie np. ISO Ark N-36-4 – 2 szt.
• ambulansów typu B/C, przeznaczonych do transportu osób w stanie nagłego zagrożenia zdrowotnego, w tym osób chorych lub podejrzanych o chorobę zakaźną – 30 szt.
• ambulansów typu B/C, przeznaczonych do transportu osób dotkniętych otyłością olbrzymią (bariatrycznych), oraz chorych lub podejrzanych o chorobę zakaźną – 2 szt.
• ambulansów typu B/C, przeznaczonych do transportu noworodków chorych lub podejrzanych o chorobę zakaźną – 2 szt.
• urządzeń oraz niezbędnych licencji oprogramowania na potrzeby modernizacji infrastruktury sieciowej oraz mocy obliczeniowej. Projekt jest komplementarny z projektem równolegle wdrażanym ze środków EFS.</t>
    </r>
  </si>
  <si>
    <t>Projekt jest komplementarny z projektem równolegle wdrażanym ze środków EFRR. 
Wydłużono okres realizacji projektu do 10 lutego 2021 r.</t>
  </si>
  <si>
    <t xml:space="preserve">Tabela 5. Wykaz działań na rzecz COVID-19 na podstawie informacji przekazanych do SKS </t>
  </si>
  <si>
    <t>Zakres</t>
  </si>
  <si>
    <t xml:space="preserve">Liczba utworzonych DDOM </t>
  </si>
  <si>
    <t>Tabela 7: Ewaluacje w ochronie zdrowia</t>
  </si>
  <si>
    <t>Jeżeli tak proszę o krótką informację o wynikach ewaluacji</t>
  </si>
  <si>
    <t>* w przypadku naborów w ramach Działania 2.5 oraz Poddziałania 7.2.1 w kolumnie: budżet naboru wkład krajowy oraz budżet naboru ogółem nie uwzględniono wkładu własnego Wnioskodawcy w wysokości co najmniej 5%.</t>
  </si>
  <si>
    <t>Liczba</t>
  </si>
  <si>
    <t>Liczba projektów infrastrukturalnych, w ramach których skierowano wsparcie do podstawowej opieki zdrowotnej</t>
  </si>
  <si>
    <t>Wartość umów dla projektów infrastrukturalnych, w ramach których skierowano wsparcie do podstawowej opieki zdrowotnej</t>
  </si>
  <si>
    <t>Liczba projektów infrastrukturalnych, w ramach których skierowano wsparcie do ambulatoryjnej opieki zdrowotnej</t>
  </si>
  <si>
    <t>Wartość umów dla projektów infrastrukturalnych, w ramach których skierowano wsparcie do ambulatoryjnej opieki zdrowotnej</t>
  </si>
  <si>
    <t>Czy w 2020 r. realizowali Państwo ewaluację z zakresu ochrony zdrowia (w całości lub częściowo poświęconej wsparciu ze środków UE ochrony zdrowia)?</t>
  </si>
  <si>
    <t>Uwagi</t>
  </si>
  <si>
    <t xml:space="preserve">  - </t>
  </si>
  <si>
    <r>
      <rPr>
        <strike/>
        <sz val="9"/>
        <color theme="1"/>
        <rFont val="Arial"/>
        <family val="2"/>
        <charset val="238"/>
      </rPr>
      <t>TAK</t>
    </r>
    <r>
      <rPr>
        <sz val="9"/>
        <color theme="1"/>
        <rFont val="Arial"/>
        <family val="2"/>
        <charset val="238"/>
      </rPr>
      <t xml:space="preserve"> / NIE</t>
    </r>
  </si>
  <si>
    <t xml:space="preserve">W II kwartale 2021 r. planowane jest rozpoczęcie dwóch badań ewaluacyjnych dot. obszaru zdrowia:
˗ Ewaluacja Programu rehabilitacyjno-edukacyjnego dla pacjentów kardiologicznych z terenu województwa łódzkiego w ramach RPO WŁ 2014-2020.
˗ Ewaluacja Programu wczesnego wykrywania przewlekłej choroby nerek dla mieszkańców województwa łódzkiego w ramach RPO WŁ 2014-2020.
</t>
  </si>
  <si>
    <t xml:space="preserve">Decyzją Zarządu Województwa Łódzkiego konkurs nie został ogłoszony ze względu na konieczność przesunięcia środków na Poddziałanie X.3.1 i realizację programu rehabilitacji leczniczej w zakresie chorób grzbietu i kręgosłupa (konkurs nr RPO WLO.10.K.19 przyjęty Uchwałą Komitetu Sterującego nr 5/2021/O). </t>
  </si>
  <si>
    <t>Nie została podpisana żadna umowa o dofinansowanie</t>
  </si>
  <si>
    <t>RPLD.10.03.03-IZ.00-10-001/20</t>
  </si>
  <si>
    <t>https://rpo.lodzkie.pl/skorzystaj-z-programu/zobacz-ogloszenia-i-wyniki-naborow-wnioskow/item/4102-poddzialanie-x-3-3-dzialania-uzupelniajace-populacyjne-programy-profilaktyczne-w-kierunku-wczesnego-wykrywania-nowotworu-jelita-grubego-piersi-i-szyjki-macicy</t>
  </si>
  <si>
    <t>RPLD.10.03.02-IZ-10-001/20</t>
  </si>
  <si>
    <t>https://rpo.lodzkie.pl/skorzystaj-z-programu/zobacz-ogloszenia-i-wyniki-naborow-wnioskow/item/4531-poddzialanie-x-3-2-programy-profilaktyczne-dotyczace-chorob-bedacych-istotnym-problemem-zdrowotnym-regionu</t>
  </si>
  <si>
    <t>053/101</t>
  </si>
  <si>
    <t>Tabela 6: Wybrane efekty działań (na podstawie SL 2014)</t>
  </si>
  <si>
    <t>Liczba i wartość projektów w ramach Działania VII.2  Infrastruktura ochrony zdrowia</t>
  </si>
  <si>
    <t>W przypadku, gdy projekt realizuje wsparcie zarówno dla POZ/AOS/szpitala przypisano liczbę i wartość do odpowiednich kategorii.</t>
  </si>
  <si>
    <t>Liczba projektów infrastrukturalnych (umów), w ramach których skierowano wsparcie do opieki szpitalnej</t>
  </si>
  <si>
    <t>Wartość umów dla projektów infrastrukturalnych, w ramach których skierowano wsparcie do opieki szpitalnej</t>
  </si>
  <si>
    <t>Nr RPLD.09.02.02-IP.01-10-002/20</t>
  </si>
  <si>
    <t>https://wuplodz.praca.gov.pl/web/rpo-wl/konkurs-poddzialanie-ix.2.2-2/2020-</t>
  </si>
  <si>
    <t xml:space="preserve"> Działania z zakresu deinstytucjonalizacji opieki medycznej nad osobami niesamodzielnymi realizowane w ramach RPO WŁ na lata 2014-2020 - usługi zdrowotnena na obszarze ZIT</t>
  </si>
  <si>
    <t>Projekty kompleksowe (wsparcie POZ / AOS / szpitala jest elementem szerszego projektu)**</t>
  </si>
  <si>
    <t>* oznacza to, że POZ lub AOS lub szpital jest beneficjentem projektu</t>
  </si>
  <si>
    <t>** oznacza to, że POZ lub AOS lub szpital nie muszą być beneficjentem projektu, ale zadania ujmują wsparcie infrastruktrualne dla tego poziomu opieki; należy podać wartość całej umowy</t>
  </si>
  <si>
    <t>Projekty, w których beneficjentem był/ jest  tylko dla POZ / AOS / szpital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</si>
</sst>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z_ł_-;\-* #,##0.00\ _z_ł_-;_-* &quot;-&quot;??\ _z_ł_-;_-@_-"/>
    <numFmt numFmtId="165" formatCode="&quot; &quot;#,##0&quot;    &quot;;&quot;-&quot;#,##0&quot;    &quot;;&quot; -&quot;00&quot;    &quot;;&quot; &quot;@&quot; &quot;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u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9"/>
      <name val="Arial"/>
      <family val="2"/>
      <charset val="238"/>
    </font>
    <font>
      <i/>
      <sz val="9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6" tint="0.59999389629810485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trike/>
      <sz val="10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i/>
      <sz val="1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trike/>
      <sz val="9"/>
      <color theme="1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u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theme="0"/>
        <bgColor theme="6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3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5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35">
    <xf numFmtId="0" fontId="0" fillId="0" borderId="0" xfId="0"/>
    <xf numFmtId="0" fontId="2" fillId="0" borderId="0" xfId="0" applyFont="1"/>
    <xf numFmtId="164" fontId="3" fillId="0" borderId="0" xfId="1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3" fillId="2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vertical="center" wrapText="1"/>
    </xf>
    <xf numFmtId="4" fontId="6" fillId="3" borderId="1" xfId="0" applyNumberFormat="1" applyFont="1" applyFill="1" applyBorder="1" applyAlignment="1">
      <alignment horizontal="left" vertical="center"/>
    </xf>
    <xf numFmtId="14" fontId="6" fillId="3" borderId="1" xfId="0" applyNumberFormat="1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vertical="center" wrapText="1"/>
    </xf>
    <xf numFmtId="4" fontId="6" fillId="4" borderId="1" xfId="0" applyNumberFormat="1" applyFont="1" applyFill="1" applyBorder="1" applyAlignment="1">
      <alignment horizontal="left" vertical="center"/>
    </xf>
    <xf numFmtId="14" fontId="6" fillId="4" borderId="1" xfId="0" applyNumberFormat="1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4" fontId="6" fillId="4" borderId="1" xfId="1" applyNumberFormat="1" applyFont="1" applyFill="1" applyBorder="1" applyAlignment="1">
      <alignment horizontal="left" vertical="center" wrapText="1"/>
    </xf>
    <xf numFmtId="14" fontId="6" fillId="4" borderId="1" xfId="0" applyNumberFormat="1" applyFont="1" applyFill="1" applyBorder="1" applyAlignment="1">
      <alignment horizontal="left" vertical="center" wrapText="1"/>
    </xf>
    <xf numFmtId="49" fontId="6" fillId="4" borderId="1" xfId="0" applyNumberFormat="1" applyFont="1" applyFill="1" applyBorder="1" applyAlignment="1">
      <alignment horizontal="left" vertical="center" wrapText="1"/>
    </xf>
    <xf numFmtId="165" fontId="6" fillId="4" borderId="1" xfId="1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4" fontId="6" fillId="3" borderId="1" xfId="1" applyNumberFormat="1" applyFont="1" applyFill="1" applyBorder="1" applyAlignment="1">
      <alignment horizontal="left" vertical="center" wrapText="1"/>
    </xf>
    <xf numFmtId="14" fontId="6" fillId="3" borderId="1" xfId="0" applyNumberFormat="1" applyFont="1" applyFill="1" applyBorder="1" applyAlignment="1">
      <alignment horizontal="left" vertical="center" wrapText="1"/>
    </xf>
    <xf numFmtId="4" fontId="6" fillId="3" borderId="1" xfId="2" applyNumberFormat="1" applyFont="1" applyFill="1" applyBorder="1" applyAlignment="1">
      <alignment horizontal="left" vertical="center" wrapText="1"/>
    </xf>
    <xf numFmtId="4" fontId="6" fillId="4" borderId="1" xfId="3" applyNumberFormat="1" applyFont="1" applyFill="1" applyBorder="1" applyAlignment="1">
      <alignment horizontal="left" vertical="center" wrapText="1"/>
    </xf>
    <xf numFmtId="4" fontId="6" fillId="3" borderId="1" xfId="3" applyNumberFormat="1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4" fontId="6" fillId="0" borderId="1" xfId="3" applyNumberFormat="1" applyFont="1" applyFill="1" applyBorder="1" applyAlignment="1">
      <alignment horizontal="left" vertical="center" wrapText="1"/>
    </xf>
    <xf numFmtId="0" fontId="5" fillId="0" borderId="0" xfId="0" applyFont="1"/>
    <xf numFmtId="0" fontId="7" fillId="2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9" fillId="0" borderId="1" xfId="4" applyFont="1" applyBorder="1" applyAlignment="1">
      <alignment vertical="top" wrapText="1"/>
    </xf>
    <xf numFmtId="4" fontId="6" fillId="0" borderId="1" xfId="1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top"/>
    </xf>
    <xf numFmtId="0" fontId="3" fillId="2" borderId="1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0" borderId="0" xfId="0" applyFont="1" applyFill="1"/>
    <xf numFmtId="0" fontId="5" fillId="0" borderId="0" xfId="0" applyFont="1" applyAlignment="1">
      <alignment horizontal="center" vertical="center"/>
    </xf>
    <xf numFmtId="0" fontId="11" fillId="0" borderId="0" xfId="0" applyFont="1"/>
    <xf numFmtId="4" fontId="6" fillId="0" borderId="1" xfId="2" applyNumberFormat="1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vertical="center"/>
    </xf>
    <xf numFmtId="0" fontId="6" fillId="4" borderId="11" xfId="0" applyFont="1" applyFill="1" applyBorder="1" applyAlignment="1">
      <alignment vertical="center"/>
    </xf>
    <xf numFmtId="0" fontId="6" fillId="4" borderId="11" xfId="0" applyFont="1" applyFill="1" applyBorder="1" applyAlignment="1">
      <alignment horizontal="left" vertical="center" wrapText="1"/>
    </xf>
    <xf numFmtId="0" fontId="0" fillId="0" borderId="0" xfId="0"/>
    <xf numFmtId="4" fontId="6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horizontal="center" vertical="top"/>
    </xf>
    <xf numFmtId="0" fontId="0" fillId="0" borderId="0" xfId="0"/>
    <xf numFmtId="4" fontId="0" fillId="0" borderId="0" xfId="0" applyNumberFormat="1"/>
    <xf numFmtId="0" fontId="5" fillId="5" borderId="18" xfId="0" applyFont="1" applyFill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left" vertical="center"/>
    </xf>
    <xf numFmtId="4" fontId="3" fillId="0" borderId="1" xfId="1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top" wrapText="1"/>
    </xf>
    <xf numFmtId="4" fontId="6" fillId="6" borderId="1" xfId="0" applyNumberFormat="1" applyFont="1" applyFill="1" applyBorder="1" applyAlignment="1">
      <alignment horizontal="left" vertical="center"/>
    </xf>
    <xf numFmtId="4" fontId="6" fillId="6" borderId="14" xfId="0" applyNumberFormat="1" applyFont="1" applyFill="1" applyBorder="1" applyAlignment="1">
      <alignment horizontal="left" vertical="center"/>
    </xf>
    <xf numFmtId="0" fontId="6" fillId="6" borderId="11" xfId="0" applyFont="1" applyFill="1" applyBorder="1" applyAlignment="1">
      <alignment vertical="center"/>
    </xf>
    <xf numFmtId="0" fontId="6" fillId="6" borderId="1" xfId="0" applyFont="1" applyFill="1" applyBorder="1" applyAlignment="1">
      <alignment vertical="center"/>
    </xf>
    <xf numFmtId="0" fontId="6" fillId="6" borderId="1" xfId="0" applyFont="1" applyFill="1" applyBorder="1" applyAlignment="1">
      <alignment vertical="center" wrapText="1"/>
    </xf>
    <xf numFmtId="0" fontId="6" fillId="6" borderId="13" xfId="0" applyFont="1" applyFill="1" applyBorder="1" applyAlignment="1">
      <alignment vertical="center"/>
    </xf>
    <xf numFmtId="0" fontId="6" fillId="6" borderId="14" xfId="0" applyFont="1" applyFill="1" applyBorder="1" applyAlignment="1">
      <alignment vertical="center"/>
    </xf>
    <xf numFmtId="0" fontId="6" fillId="6" borderId="14" xfId="0" applyFont="1" applyFill="1" applyBorder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3" fillId="7" borderId="1" xfId="0" applyFont="1" applyFill="1" applyBorder="1" applyAlignment="1">
      <alignment vertical="center"/>
    </xf>
    <xf numFmtId="0" fontId="13" fillId="0" borderId="1" xfId="0" applyFont="1" applyBorder="1" applyAlignment="1">
      <alignment horizontal="left" vertical="center"/>
    </xf>
    <xf numFmtId="164" fontId="16" fillId="0" borderId="0" xfId="0" applyNumberFormat="1" applyFont="1" applyAlignment="1">
      <alignment horizontal="center" vertical="center" wrapText="1"/>
    </xf>
    <xf numFmtId="0" fontId="13" fillId="4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0" fontId="13" fillId="4" borderId="1" xfId="0" applyFont="1" applyFill="1" applyBorder="1" applyAlignment="1">
      <alignment vertical="center"/>
    </xf>
    <xf numFmtId="0" fontId="13" fillId="0" borderId="23" xfId="0" applyFont="1" applyBorder="1" applyAlignment="1">
      <alignment horizontal="left" vertical="center"/>
    </xf>
    <xf numFmtId="0" fontId="13" fillId="0" borderId="1" xfId="0" applyFont="1" applyBorder="1" applyAlignment="1">
      <alignment vertical="center" wrapText="1"/>
    </xf>
    <xf numFmtId="0" fontId="13" fillId="7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left" vertical="center"/>
    </xf>
    <xf numFmtId="0" fontId="13" fillId="4" borderId="22" xfId="0" applyFont="1" applyFill="1" applyBorder="1" applyAlignment="1">
      <alignment vertical="center" wrapText="1"/>
    </xf>
    <xf numFmtId="0" fontId="13" fillId="4" borderId="22" xfId="0" applyFont="1" applyFill="1" applyBorder="1" applyAlignment="1">
      <alignment vertical="center"/>
    </xf>
    <xf numFmtId="0" fontId="13" fillId="4" borderId="22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6" fillId="0" borderId="0" xfId="0" applyFont="1" applyAlignment="1">
      <alignment horizontal="left"/>
    </xf>
    <xf numFmtId="0" fontId="16" fillId="0" borderId="0" xfId="0" applyFont="1"/>
    <xf numFmtId="0" fontId="18" fillId="0" borderId="0" xfId="0" applyFont="1" applyAlignment="1">
      <alignment wrapText="1"/>
    </xf>
    <xf numFmtId="0" fontId="18" fillId="0" borderId="0" xfId="0" applyFont="1"/>
    <xf numFmtId="0" fontId="0" fillId="0" borderId="0" xfId="0" applyAlignment="1">
      <alignment horizontal="left"/>
    </xf>
    <xf numFmtId="0" fontId="13" fillId="0" borderId="1" xfId="0" applyFont="1" applyBorder="1"/>
    <xf numFmtId="0" fontId="21" fillId="0" borderId="0" xfId="0" applyFont="1" applyAlignment="1">
      <alignment horizontal="left"/>
    </xf>
    <xf numFmtId="0" fontId="17" fillId="0" borderId="0" xfId="0" applyFont="1"/>
    <xf numFmtId="0" fontId="22" fillId="0" borderId="0" xfId="0" applyFont="1"/>
    <xf numFmtId="3" fontId="3" fillId="0" borderId="1" xfId="0" applyNumberFormat="1" applyFont="1" applyBorder="1"/>
    <xf numFmtId="0" fontId="3" fillId="0" borderId="9" xfId="0" applyFont="1" applyBorder="1" applyAlignment="1">
      <alignment wrapText="1"/>
    </xf>
    <xf numFmtId="4" fontId="3" fillId="0" borderId="0" xfId="0" applyNumberFormat="1" applyFont="1"/>
    <xf numFmtId="0" fontId="3" fillId="2" borderId="11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0" borderId="13" xfId="0" applyFont="1" applyBorder="1" applyAlignment="1">
      <alignment wrapText="1"/>
    </xf>
    <xf numFmtId="0" fontId="3" fillId="0" borderId="0" xfId="0" applyFont="1" applyAlignment="1">
      <alignment wrapText="1"/>
    </xf>
    <xf numFmtId="3" fontId="3" fillId="0" borderId="15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164" fontId="0" fillId="0" borderId="0" xfId="0" applyNumberFormat="1"/>
    <xf numFmtId="0" fontId="0" fillId="0" borderId="0" xfId="0"/>
    <xf numFmtId="4" fontId="6" fillId="4" borderId="1" xfId="0" applyNumberFormat="1" applyFont="1" applyFill="1" applyBorder="1" applyAlignment="1">
      <alignment horizontal="right" vertical="center"/>
    </xf>
    <xf numFmtId="4" fontId="6" fillId="4" borderId="1" xfId="0" applyNumberFormat="1" applyFont="1" applyFill="1" applyBorder="1" applyAlignment="1">
      <alignment horizontal="right" vertical="center" wrapText="1"/>
    </xf>
    <xf numFmtId="0" fontId="6" fillId="4" borderId="11" xfId="0" applyFont="1" applyFill="1" applyBorder="1" applyAlignment="1">
      <alignment horizontal="left" vertical="center"/>
    </xf>
    <xf numFmtId="0" fontId="6" fillId="4" borderId="12" xfId="0" applyFont="1" applyFill="1" applyBorder="1"/>
    <xf numFmtId="0" fontId="6" fillId="4" borderId="13" xfId="0" applyFont="1" applyFill="1" applyBorder="1" applyAlignment="1">
      <alignment horizontal="left" vertical="center" wrapText="1"/>
    </xf>
    <xf numFmtId="0" fontId="6" fillId="4" borderId="14" xfId="0" applyFont="1" applyFill="1" applyBorder="1" applyAlignment="1">
      <alignment horizontal="left" vertical="center" wrapText="1"/>
    </xf>
    <xf numFmtId="49" fontId="6" fillId="4" borderId="14" xfId="0" applyNumberFormat="1" applyFont="1" applyFill="1" applyBorder="1" applyAlignment="1">
      <alignment horizontal="left" vertical="center" wrapText="1"/>
    </xf>
    <xf numFmtId="4" fontId="6" fillId="4" borderId="14" xfId="0" applyNumberFormat="1" applyFont="1" applyFill="1" applyBorder="1" applyAlignment="1">
      <alignment horizontal="right" vertical="center" wrapText="1"/>
    </xf>
    <xf numFmtId="0" fontId="6" fillId="4" borderId="15" xfId="0" applyFont="1" applyFill="1" applyBorder="1"/>
    <xf numFmtId="0" fontId="24" fillId="4" borderId="0" xfId="0" applyFont="1" applyFill="1"/>
    <xf numFmtId="4" fontId="24" fillId="4" borderId="0" xfId="0" applyNumberFormat="1" applyFont="1" applyFill="1"/>
    <xf numFmtId="0" fontId="6" fillId="4" borderId="12" xfId="0" applyFont="1" applyFill="1" applyBorder="1" applyAlignment="1">
      <alignment horizontal="left" vertical="center" wrapText="1"/>
    </xf>
    <xf numFmtId="4" fontId="6" fillId="4" borderId="1" xfId="2" applyNumberFormat="1" applyFont="1" applyFill="1" applyBorder="1" applyAlignment="1">
      <alignment horizontal="left" vertical="center" wrapText="1"/>
    </xf>
    <xf numFmtId="0" fontId="6" fillId="4" borderId="13" xfId="0" applyFont="1" applyFill="1" applyBorder="1" applyAlignment="1">
      <alignment vertical="center"/>
    </xf>
    <xf numFmtId="0" fontId="6" fillId="4" borderId="14" xfId="0" applyFont="1" applyFill="1" applyBorder="1" applyAlignment="1">
      <alignment vertical="center"/>
    </xf>
    <xf numFmtId="0" fontId="6" fillId="4" borderId="14" xfId="0" applyFont="1" applyFill="1" applyBorder="1" applyAlignment="1">
      <alignment vertical="center" wrapText="1"/>
    </xf>
    <xf numFmtId="4" fontId="6" fillId="4" borderId="14" xfId="0" applyNumberFormat="1" applyFont="1" applyFill="1" applyBorder="1" applyAlignment="1">
      <alignment horizontal="left" vertical="center"/>
    </xf>
    <xf numFmtId="0" fontId="6" fillId="4" borderId="14" xfId="0" applyFont="1" applyFill="1" applyBorder="1" applyAlignment="1">
      <alignment horizontal="left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left" vertical="center" wrapText="1"/>
    </xf>
    <xf numFmtId="14" fontId="6" fillId="4" borderId="14" xfId="0" applyNumberFormat="1" applyFont="1" applyFill="1" applyBorder="1" applyAlignment="1">
      <alignment horizontal="left" vertical="center"/>
    </xf>
    <xf numFmtId="0" fontId="24" fillId="0" borderId="0" xfId="0" applyFont="1"/>
    <xf numFmtId="4" fontId="24" fillId="0" borderId="0" xfId="0" applyNumberFormat="1" applyFont="1"/>
    <xf numFmtId="4" fontId="6" fillId="0" borderId="1" xfId="0" applyNumberFormat="1" applyFont="1" applyBorder="1" applyAlignment="1">
      <alignment horizontal="right" vertical="top"/>
    </xf>
    <xf numFmtId="4" fontId="6" fillId="0" borderId="1" xfId="0" applyNumberFormat="1" applyFont="1" applyBorder="1" applyAlignment="1">
      <alignment vertical="top" wrapText="1"/>
    </xf>
    <xf numFmtId="0" fontId="25" fillId="0" borderId="1" xfId="0" applyFont="1" applyBorder="1" applyAlignment="1">
      <alignment wrapText="1"/>
    </xf>
    <xf numFmtId="4" fontId="25" fillId="0" borderId="1" xfId="0" applyNumberFormat="1" applyFont="1" applyBorder="1" applyAlignment="1">
      <alignment horizontal="right" vertical="top"/>
    </xf>
    <xf numFmtId="4" fontId="25" fillId="0" borderId="1" xfId="0" applyNumberFormat="1" applyFont="1" applyFill="1" applyBorder="1" applyAlignment="1">
      <alignment horizontal="center" vertical="top"/>
    </xf>
    <xf numFmtId="0" fontId="25" fillId="0" borderId="1" xfId="0" applyFont="1" applyBorder="1" applyAlignment="1">
      <alignment horizontal="center" vertical="top"/>
    </xf>
    <xf numFmtId="0" fontId="25" fillId="0" borderId="1" xfId="0" applyFont="1" applyBorder="1" applyAlignment="1">
      <alignment horizontal="center" vertical="top" wrapText="1"/>
    </xf>
    <xf numFmtId="164" fontId="25" fillId="0" borderId="1" xfId="1" applyFont="1" applyBorder="1" applyAlignment="1">
      <alignment horizontal="center" vertical="top"/>
    </xf>
    <xf numFmtId="164" fontId="25" fillId="0" borderId="1" xfId="1" applyFont="1" applyBorder="1" applyAlignment="1">
      <alignment vertical="top"/>
    </xf>
    <xf numFmtId="0" fontId="26" fillId="0" borderId="1" xfId="4" applyFont="1" applyBorder="1" applyAlignment="1">
      <alignment wrapText="1"/>
    </xf>
    <xf numFmtId="4" fontId="25" fillId="0" borderId="1" xfId="0" applyNumberFormat="1" applyFont="1" applyBorder="1" applyAlignment="1">
      <alignment vertical="top"/>
    </xf>
    <xf numFmtId="4" fontId="25" fillId="0" borderId="1" xfId="0" applyNumberFormat="1" applyFont="1" applyFill="1" applyBorder="1" applyAlignment="1">
      <alignment vertical="top"/>
    </xf>
    <xf numFmtId="0" fontId="25" fillId="0" borderId="1" xfId="0" applyFont="1" applyBorder="1" applyAlignment="1">
      <alignment vertical="top"/>
    </xf>
    <xf numFmtId="0" fontId="26" fillId="0" borderId="1" xfId="4" applyFont="1" applyBorder="1" applyAlignment="1">
      <alignment vertical="top" wrapText="1"/>
    </xf>
    <xf numFmtId="0" fontId="25" fillId="0" borderId="1" xfId="0" applyFont="1" applyBorder="1" applyAlignment="1"/>
    <xf numFmtId="4" fontId="25" fillId="0" borderId="1" xfId="0" applyNumberFormat="1" applyFont="1" applyBorder="1" applyAlignment="1"/>
    <xf numFmtId="3" fontId="20" fillId="8" borderId="1" xfId="8" applyNumberFormat="1" applyFont="1" applyFill="1" applyBorder="1" applyAlignment="1">
      <alignment horizontal="left" vertical="center"/>
    </xf>
    <xf numFmtId="43" fontId="20" fillId="8" borderId="1" xfId="8" applyFont="1" applyFill="1" applyBorder="1" applyAlignment="1">
      <alignment horizontal="right" vertical="center"/>
    </xf>
    <xf numFmtId="4" fontId="20" fillId="8" borderId="1" xfId="8" applyNumberFormat="1" applyFont="1" applyFill="1" applyBorder="1" applyAlignment="1">
      <alignment horizontal="right" vertical="center"/>
    </xf>
    <xf numFmtId="4" fontId="13" fillId="4" borderId="1" xfId="0" applyNumberFormat="1" applyFont="1" applyFill="1" applyBorder="1" applyAlignment="1">
      <alignment horizontal="right" vertical="center"/>
    </xf>
    <xf numFmtId="4" fontId="13" fillId="4" borderId="19" xfId="0" applyNumberFormat="1" applyFont="1" applyFill="1" applyBorder="1" applyAlignment="1">
      <alignment horizontal="right" vertical="center"/>
    </xf>
    <xf numFmtId="0" fontId="6" fillId="2" borderId="1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0" borderId="11" xfId="0" applyFont="1" applyBorder="1" applyAlignment="1">
      <alignment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26" xfId="0" applyFont="1" applyBorder="1" applyAlignment="1">
      <alignment wrapText="1"/>
    </xf>
    <xf numFmtId="0" fontId="6" fillId="0" borderId="0" xfId="0" applyFont="1" applyAlignment="1">
      <alignment wrapText="1"/>
    </xf>
    <xf numFmtId="3" fontId="6" fillId="0" borderId="0" xfId="0" applyNumberFormat="1" applyFont="1"/>
    <xf numFmtId="0" fontId="12" fillId="0" borderId="0" xfId="0" applyFont="1"/>
    <xf numFmtId="0" fontId="6" fillId="0" borderId="13" xfId="0" applyFont="1" applyBorder="1" applyAlignment="1">
      <alignment wrapText="1"/>
    </xf>
    <xf numFmtId="4" fontId="6" fillId="0" borderId="14" xfId="0" applyNumberFormat="1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13" fillId="0" borderId="19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3" fillId="0" borderId="19" xfId="0" applyFont="1" applyBorder="1" applyAlignment="1">
      <alignment vertical="center"/>
    </xf>
    <xf numFmtId="0" fontId="13" fillId="0" borderId="22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19" xfId="0" applyFont="1" applyBorder="1" applyAlignment="1">
      <alignment vertical="center" wrapText="1"/>
    </xf>
    <xf numFmtId="0" fontId="13" fillId="0" borderId="22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4" borderId="19" xfId="0" applyFont="1" applyFill="1" applyBorder="1" applyAlignment="1">
      <alignment vertical="center"/>
    </xf>
    <xf numFmtId="0" fontId="13" fillId="4" borderId="22" xfId="0" applyFont="1" applyFill="1" applyBorder="1" applyAlignment="1">
      <alignment vertical="center"/>
    </xf>
    <xf numFmtId="0" fontId="13" fillId="4" borderId="2" xfId="0" applyFont="1" applyFill="1" applyBorder="1" applyAlignment="1">
      <alignment vertical="center"/>
    </xf>
    <xf numFmtId="0" fontId="13" fillId="4" borderId="19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3" fillId="0" borderId="19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vertical="center" wrapText="1"/>
    </xf>
    <xf numFmtId="0" fontId="13" fillId="4" borderId="19" xfId="0" applyFont="1" applyFill="1" applyBorder="1" applyAlignment="1">
      <alignment vertical="center" wrapText="1"/>
    </xf>
    <xf numFmtId="0" fontId="13" fillId="4" borderId="22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4" fontId="27" fillId="4" borderId="19" xfId="0" applyNumberFormat="1" applyFont="1" applyFill="1" applyBorder="1" applyAlignment="1">
      <alignment horizontal="right" vertical="center" wrapText="1"/>
    </xf>
    <xf numFmtId="4" fontId="27" fillId="4" borderId="22" xfId="0" applyNumberFormat="1" applyFont="1" applyFill="1" applyBorder="1" applyAlignment="1">
      <alignment horizontal="right" vertical="center" wrapText="1"/>
    </xf>
    <xf numFmtId="4" fontId="27" fillId="4" borderId="2" xfId="0" applyNumberFormat="1" applyFont="1" applyFill="1" applyBorder="1" applyAlignment="1">
      <alignment horizontal="right" vertical="center" wrapText="1"/>
    </xf>
    <xf numFmtId="0" fontId="28" fillId="4" borderId="2" xfId="0" applyFont="1" applyFill="1" applyBorder="1" applyAlignment="1">
      <alignment horizontal="right" vertical="center" wrapText="1"/>
    </xf>
    <xf numFmtId="0" fontId="6" fillId="0" borderId="1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5" fillId="9" borderId="16" xfId="0" applyFont="1" applyFill="1" applyBorder="1" applyAlignment="1">
      <alignment horizontal="left" vertical="top" wrapText="1"/>
    </xf>
    <xf numFmtId="0" fontId="5" fillId="9" borderId="17" xfId="0" applyFont="1" applyFill="1" applyBorder="1" applyAlignment="1">
      <alignment horizontal="left" vertical="top" wrapText="1"/>
    </xf>
    <xf numFmtId="0" fontId="5" fillId="9" borderId="18" xfId="0" applyFont="1" applyFill="1" applyBorder="1" applyAlignment="1">
      <alignment horizontal="left" vertical="top" wrapText="1"/>
    </xf>
    <xf numFmtId="0" fontId="14" fillId="9" borderId="19" xfId="0" applyFont="1" applyFill="1" applyBorder="1" applyAlignment="1">
      <alignment horizontal="center" vertical="center" wrapText="1"/>
    </xf>
    <xf numFmtId="0" fontId="14" fillId="9" borderId="19" xfId="0" applyFont="1" applyFill="1" applyBorder="1" applyAlignment="1">
      <alignment horizontal="center" vertical="center" wrapText="1"/>
    </xf>
    <xf numFmtId="0" fontId="14" fillId="9" borderId="20" xfId="0" applyFont="1" applyFill="1" applyBorder="1" applyAlignment="1">
      <alignment horizontal="center" vertical="center" wrapText="1"/>
    </xf>
    <xf numFmtId="0" fontId="14" fillId="9" borderId="21" xfId="0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vertical="center" wrapText="1"/>
    </xf>
    <xf numFmtId="0" fontId="14" fillId="9" borderId="2" xfId="0" applyFont="1" applyFill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center" vertical="center" wrapText="1"/>
    </xf>
    <xf numFmtId="0" fontId="17" fillId="9" borderId="1" xfId="0" applyFont="1" applyFill="1" applyBorder="1" applyAlignment="1">
      <alignment horizontal="center" vertical="center" wrapText="1"/>
    </xf>
    <xf numFmtId="0" fontId="17" fillId="9" borderId="22" xfId="0" applyFont="1" applyFill="1" applyBorder="1" applyAlignment="1">
      <alignment horizontal="center" vertical="center" wrapText="1"/>
    </xf>
    <xf numFmtId="0" fontId="17" fillId="9" borderId="19" xfId="0" applyFont="1" applyFill="1" applyBorder="1" applyAlignment="1">
      <alignment horizontal="center" vertical="center" wrapText="1"/>
    </xf>
    <xf numFmtId="0" fontId="16" fillId="9" borderId="19" xfId="0" applyFont="1" applyFill="1" applyBorder="1" applyAlignment="1">
      <alignment horizontal="center" vertical="center" wrapText="1"/>
    </xf>
  </cellXfs>
  <cellStyles count="15">
    <cellStyle name="Dziesiętny" xfId="1" builtinId="3"/>
    <cellStyle name="Dziesiętny 2" xfId="2" xr:uid="{00000000-0005-0000-0000-000001000000}"/>
    <cellStyle name="Dziesiętny 2 2" xfId="6" xr:uid="{00000000-0005-0000-0000-000002000000}"/>
    <cellStyle name="Dziesiętny 2 2 2" xfId="10" xr:uid="{00000000-0005-0000-0000-000003000000}"/>
    <cellStyle name="Dziesiętny 2 3" xfId="9" xr:uid="{00000000-0005-0000-0000-000004000000}"/>
    <cellStyle name="Dziesiętny 3" xfId="3" xr:uid="{00000000-0005-0000-0000-000005000000}"/>
    <cellStyle name="Dziesiętny 3 2" xfId="7" xr:uid="{00000000-0005-0000-0000-000006000000}"/>
    <cellStyle name="Dziesiętny 3 2 2" xfId="12" xr:uid="{00000000-0005-0000-0000-000007000000}"/>
    <cellStyle name="Dziesiętny 3 3" xfId="11" xr:uid="{00000000-0005-0000-0000-000008000000}"/>
    <cellStyle name="Dziesiętny 4" xfId="5" xr:uid="{00000000-0005-0000-0000-000009000000}"/>
    <cellStyle name="Dziesiętny 4 2" xfId="13" xr:uid="{00000000-0005-0000-0000-00000A000000}"/>
    <cellStyle name="Dziesiętny 5" xfId="8" xr:uid="{00000000-0005-0000-0000-00000B000000}"/>
    <cellStyle name="Dziesiętny 5 2" xfId="14" xr:uid="{CA553223-B965-4F4F-8225-B9E0807FA654}"/>
    <cellStyle name="Hiperłącze" xfId="4" builtinId="8"/>
    <cellStyle name="Normalny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!!!%20RPO\Zdrowie\Plan%20Dzia&#322;a&#324;%202017\Plan%20Dzia&#322;a&#324;%202016_zmiany%20wysy&#322;ane%20informacyjnie\Plan%20dzia&#322;a&#324;%202017%2025.01.2017_WU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 RPO WPD.2.K.1"/>
      <sheetName val="RPZ1"/>
      <sheetName val="RPZ2"/>
      <sheetName val="RPZ3"/>
      <sheetName val="RPZ4"/>
      <sheetName val="Kryteria RPO WPD.2.K.1"/>
      <sheetName val="Konkurs RPO WPD.2.K.5"/>
      <sheetName val="Kryteria RPO WPD.2.K.5"/>
      <sheetName val=" Konkurs RPO WPD.7.K.1 "/>
      <sheetName val="RPZ RPO WPD.7.K.1 "/>
      <sheetName val="Kryteria  RPO WPD.7.K.1 "/>
      <sheetName val="Konkurs RPO 8.K.1"/>
      <sheetName val="Kryteria RPO 8.K.1 "/>
      <sheetName val="RPZ"/>
      <sheetName val="Projekt pozakonkursowy"/>
      <sheetName val="Planowane działania"/>
      <sheetName val="ZAŁ. 1"/>
    </sheetNames>
    <sheetDataSet>
      <sheetData sheetId="0">
        <row r="100">
          <cell r="N100" t="str">
            <v>PI 2c</v>
          </cell>
        </row>
        <row r="118">
          <cell r="K118" t="str">
            <v>Narzędzie 1</v>
          </cell>
        </row>
        <row r="119">
          <cell r="K119" t="str">
            <v>Narzędzie 2</v>
          </cell>
        </row>
        <row r="120">
          <cell r="K120" t="str">
            <v>Narzędzie 3</v>
          </cell>
        </row>
        <row r="121">
          <cell r="K121" t="str">
            <v>Narzędzie 4</v>
          </cell>
        </row>
        <row r="122">
          <cell r="K122" t="str">
            <v>Narzędzie 5</v>
          </cell>
        </row>
        <row r="123">
          <cell r="K123" t="str">
            <v>Narzędzie 6</v>
          </cell>
        </row>
        <row r="124">
          <cell r="K124" t="str">
            <v>Narzędzie 7</v>
          </cell>
        </row>
        <row r="125">
          <cell r="K125" t="str">
            <v>Narzędzie 8</v>
          </cell>
        </row>
        <row r="126">
          <cell r="K126" t="str">
            <v>Narzędzie 9</v>
          </cell>
        </row>
        <row r="127">
          <cell r="K127" t="str">
            <v>Narzędzie 10</v>
          </cell>
        </row>
        <row r="128">
          <cell r="K128" t="str">
            <v>Narzędzie 11</v>
          </cell>
        </row>
        <row r="129">
          <cell r="K129" t="str">
            <v>Narzędzie 12</v>
          </cell>
        </row>
        <row r="130">
          <cell r="K130" t="str">
            <v>Narzędzie 13</v>
          </cell>
        </row>
        <row r="131">
          <cell r="K131" t="str">
            <v>Narzędzie 14</v>
          </cell>
        </row>
        <row r="132">
          <cell r="K132" t="str">
            <v>Narzędzie 15</v>
          </cell>
        </row>
        <row r="133">
          <cell r="K133" t="str">
            <v>Narzędzie 16</v>
          </cell>
        </row>
        <row r="134">
          <cell r="K134" t="str">
            <v>Narzędzie 17</v>
          </cell>
        </row>
        <row r="135">
          <cell r="K135" t="str">
            <v>Narzędzie 18</v>
          </cell>
        </row>
        <row r="136">
          <cell r="K136" t="str">
            <v>Narzędzie 19</v>
          </cell>
        </row>
        <row r="137">
          <cell r="K137" t="str">
            <v>Narzędzie 20</v>
          </cell>
        </row>
        <row r="138">
          <cell r="K138" t="str">
            <v>Narzędzie 21</v>
          </cell>
        </row>
        <row r="139">
          <cell r="K139" t="str">
            <v>Narzędzie 22</v>
          </cell>
        </row>
        <row r="140">
          <cell r="K140" t="str">
            <v>Narzędzie 23</v>
          </cell>
        </row>
        <row r="141">
          <cell r="K141" t="str">
            <v>Narzędzie 24</v>
          </cell>
        </row>
        <row r="142">
          <cell r="K142" t="str">
            <v>Narzędzie 25</v>
          </cell>
        </row>
        <row r="143">
          <cell r="K143" t="str">
            <v>Narzędzie 26</v>
          </cell>
        </row>
        <row r="144">
          <cell r="K144" t="str">
            <v>Narzędzie 27</v>
          </cell>
        </row>
        <row r="145">
          <cell r="K145" t="str">
            <v>Narzędzie 28</v>
          </cell>
        </row>
        <row r="146">
          <cell r="K146" t="str">
            <v>Narzędzie 29</v>
          </cell>
        </row>
        <row r="147">
          <cell r="K147" t="str">
            <v>Narzędzie 30</v>
          </cell>
        </row>
        <row r="148">
          <cell r="K148" t="str">
            <v>Narzędzie 31</v>
          </cell>
        </row>
        <row r="149">
          <cell r="K149" t="str">
            <v>Narzędzie 32</v>
          </cell>
        </row>
        <row r="150">
          <cell r="K150" t="str">
            <v>Narzędzie 33</v>
          </cell>
        </row>
        <row r="151">
          <cell r="K151" t="str">
            <v>Narzędzie 34</v>
          </cell>
        </row>
        <row r="152">
          <cell r="K152" t="str">
            <v>Narzędzie 35</v>
          </cell>
        </row>
        <row r="153">
          <cell r="K153" t="str">
            <v>Narzędzie 36</v>
          </cell>
        </row>
        <row r="154">
          <cell r="K154" t="str">
            <v>Narzędzie 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rpo.lodzkie.pl/skorzystaj-z-programu/zobacz-ogloszenia-i-wyniki-naborow-wnioskow/item/2815-dzialanie-x-3-ochrona-utrzymanie-i-przywrocenie-zdrowia" TargetMode="External"/><Relationship Id="rId13" Type="http://schemas.openxmlformats.org/officeDocument/2006/relationships/hyperlink" Target="http://www.funduszeeuropejskie.gov.pl/nabory/92-uslugi-na-rzecz-osob-zagrozonych-ubostwem-lub-wykluczeniem-spolecznym-922-uslugi-spoleczne-i-zdrowotne-zit-4/" TargetMode="External"/><Relationship Id="rId18" Type="http://schemas.openxmlformats.org/officeDocument/2006/relationships/hyperlink" Target="https://rpo.lodzkie.pl/skorzystaj-z-programu/zobacz-ogloszenia-i-wyniki-naborow-wnioskow/item/3676-poddzialanie-x-3-2-programy-profilaktyczne-dotyczace-chorob-bedacych-istotnym-problemem-zdrowotnym-regionu" TargetMode="External"/><Relationship Id="rId3" Type="http://schemas.openxmlformats.org/officeDocument/2006/relationships/hyperlink" Target="https://rpo.lodzkie.pl/skorzystaj-z-programu/zobacz-ogloszenia-i-wyniki-naborow-wnioskow/item/1618-poddzialanie-vii-1-2-technologie-informacyjno-komunikacyjne" TargetMode="External"/><Relationship Id="rId21" Type="http://schemas.openxmlformats.org/officeDocument/2006/relationships/hyperlink" Target="https://rpo.lodzkie.pl/skorzystaj-z-programu/zobacz-ogloszenia-i-wyniki-naborow-wnioskow/item/4102-poddzialanie-x-3-3-dzialania-uzupelniajace-populacyjne-programy-profilaktyczne-w-kierunku-wczesnego-wykrywania-nowotworu-jelita-grubego-piersi-i-szyjki-macicy" TargetMode="External"/><Relationship Id="rId7" Type="http://schemas.openxmlformats.org/officeDocument/2006/relationships/hyperlink" Target="http://www.funduszeeuropejskie.gov.pl/nabory/103-ochrona-utrzymanie-i-przywrocenie-zdrowia-1033-dzialania-uzupelniajace-populacyjne-programy-profilaktyczne-w-kierunku-wczesnego-wykrywania-nowotworu-jelita-grubego-piersi-i-szyjki-macicy-2/" TargetMode="External"/><Relationship Id="rId12" Type="http://schemas.openxmlformats.org/officeDocument/2006/relationships/hyperlink" Target="http://wuplodz.praca.gov.pl/web/rpo-wl/konkurs-poddzialanie-ix.2.1-4/2017-" TargetMode="External"/><Relationship Id="rId17" Type="http://schemas.openxmlformats.org/officeDocument/2006/relationships/hyperlink" Target="https://rpo.lodzkie.pl/skorzystaj-z-programu/zobacz-ogloszenia-i-wyniki-naborow-wnioskow/item/3119-poddzialanie-x-3-1-programy-z-uwzglednieniem-rehabilitacji-medycznej-ulatwiajace-powroty-do-pracy-oraz-umozliwiajace-wydluzenie-aktywnosci-zawodowej" TargetMode="External"/><Relationship Id="rId25" Type="http://schemas.openxmlformats.org/officeDocument/2006/relationships/printerSettings" Target="../printerSettings/printerSettings3.bin"/><Relationship Id="rId2" Type="http://schemas.openxmlformats.org/officeDocument/2006/relationships/hyperlink" Target="https://rpo.lodzkie.pl/skorzystaj-z-programu/zobacz-ogloszenia-i-wyniki-naborow-wnioskow/item/1330-ogloszenie-konkursu-dla-naboru-wnioskow-o-dofinansowanie-projektow-w-ramach-dzialania-vii-2-infrastruktura-ochrony-zdrowia-dla-projektow" TargetMode="External"/><Relationship Id="rId16" Type="http://schemas.openxmlformats.org/officeDocument/2006/relationships/hyperlink" Target="http://www.funduszeeuropejskie.gov.pl/nabory/92-uslugi-na-rzecz-osob-zagrozonych-ubostwem-lub-wykluczeniem-spolecznym-921-uslugi-spoleczne-i-zdrowotne-9/" TargetMode="External"/><Relationship Id="rId20" Type="http://schemas.openxmlformats.org/officeDocument/2006/relationships/hyperlink" Target="https://wuplodz.praca.gov.pl/web/rpo-wl/konkurs-poddzialanie-ix.2.1-4/2018-" TargetMode="External"/><Relationship Id="rId1" Type="http://schemas.openxmlformats.org/officeDocument/2006/relationships/hyperlink" Target="https://rpo.lodzkie.pl/skorzystaj-z-programu/zobacz-ogloszenia-i-wyniki-naborow-wnioskow/item/1329-ogloszenie-konkursu-dla-naboru-wnioskow-o-dofinansowanie-projektow-w-ramach-dzialania-vii-2-infrastruktura-ochrony-zdrowia" TargetMode="External"/><Relationship Id="rId6" Type="http://schemas.openxmlformats.org/officeDocument/2006/relationships/hyperlink" Target="http://www.funduszeeuropejskie.gov.pl/nabory/103-ochrona-utrzymanie-i-przywrocenie-zdrowia-1033-dzialania-uzupelniajace-populacyjne-programy-profilaktyczne-w-kierunku-wczesnego-wykrywania-nowotworu-jelita-grubego-piersi-i-szyjki-macicy/" TargetMode="External"/><Relationship Id="rId11" Type="http://schemas.openxmlformats.org/officeDocument/2006/relationships/hyperlink" Target="http://wuplodz.praca.gov.pl/web/rpo-wl/konkurs-poddzialanie-ix.2.2-2/2017-" TargetMode="External"/><Relationship Id="rId24" Type="http://schemas.openxmlformats.org/officeDocument/2006/relationships/hyperlink" Target="https://wuplodz.praca.gov.pl/web/rpo-wl/konkurs-poddzialanie-ix.2.2-2/2020-" TargetMode="External"/><Relationship Id="rId5" Type="http://schemas.openxmlformats.org/officeDocument/2006/relationships/hyperlink" Target="https://rpo.lodzkie.pl/skorzystaj-z-programu/zobacz-ogloszenia-i-wyniki-naborow-wnioskow/item/2268-dzialanie-vii-2-infrastruktura-ochrony-zdrowia" TargetMode="External"/><Relationship Id="rId15" Type="http://schemas.openxmlformats.org/officeDocument/2006/relationships/hyperlink" Target="http://www.funduszeeuropejskie.gov.pl/nabory/92-uslugi-na-rzecz-osob-zagrozonych-ubostwem-lub-wykluczeniem-spolecznym-921-uslugi-spoleczne-i-zdrowotne-10/" TargetMode="External"/><Relationship Id="rId23" Type="http://schemas.openxmlformats.org/officeDocument/2006/relationships/hyperlink" Target="https://rpo.lodzkie.pl/skorzystaj-z-programu/zobacz-ogloszenia-i-wyniki-naborow-wnioskow/item/4531-poddzialanie-x-3-2-programy-profilaktyczne-dotyczace-chorob-bedacych-istotnym-problemem-zdrowotnym-regionu" TargetMode="External"/><Relationship Id="rId10" Type="http://schemas.openxmlformats.org/officeDocument/2006/relationships/hyperlink" Target="http://wuplodz.praca.gov.pl/web/rpo-wl/konkurs-poddzialanie-ix.2.1-2/2017-" TargetMode="External"/><Relationship Id="rId19" Type="http://schemas.openxmlformats.org/officeDocument/2006/relationships/hyperlink" Target="https://rpo.lodzkie.pl/skorzystaj-z-programu/zobacz-ogloszenia-i-wyniki-naborow-wnioskow/item/3839-poddzialania-x-3-2-programy-profilaktyczne-dotyczace-chorob-bedacych-istotnym-problemem-zdrowotnym-regionu" TargetMode="External"/><Relationship Id="rId4" Type="http://schemas.openxmlformats.org/officeDocument/2006/relationships/hyperlink" Target="https://rpo.lodzkie.pl/skorzystaj-z-programu/zobacz-ogloszenia-i-wyniki-naborow-wnioskow/item/2267-dzialanie-vii-2-infrastruktura-ochrony-zdrowia" TargetMode="External"/><Relationship Id="rId9" Type="http://schemas.openxmlformats.org/officeDocument/2006/relationships/hyperlink" Target="http://wuplodz.praca.gov.pl/web/rpo-wl/konkurs-poddzialanie-ix.2.2-2/2016-" TargetMode="External"/><Relationship Id="rId14" Type="http://schemas.openxmlformats.org/officeDocument/2006/relationships/hyperlink" Target="http://www.funduszeeuropejskie.gov.pl/nabory/92-uslugi-na-rzecz-osob-zagrozonych-ubostwem-lub-wykluczeniem-spolecznym-921-uslugi-spoleczne-i-zdrowotne-12/" TargetMode="External"/><Relationship Id="rId22" Type="http://schemas.openxmlformats.org/officeDocument/2006/relationships/hyperlink" Target="https://rpo.lodzkie.pl/skorzystaj-z-programu/zobacz-ogloszenia-i-wyniki-naborow-wnioskow/item/4531-poddzialanie-x-3-2-programy-profilaktyczne-dotyczace-chorob-bedacych-istotnym-problemem-zdrowotnym-regionu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"/>
  <sheetViews>
    <sheetView zoomScale="85" zoomScaleNormal="85" workbookViewId="0">
      <selection activeCell="F18" sqref="A18:XFD19"/>
    </sheetView>
  </sheetViews>
  <sheetFormatPr defaultColWidth="9.1796875" defaultRowHeight="11.5" x14ac:dyDescent="0.25"/>
  <cols>
    <col min="1" max="1" width="15.26953125" style="3" customWidth="1"/>
    <col min="2" max="2" width="15.81640625" style="3" customWidth="1"/>
    <col min="3" max="3" width="16.26953125" style="3" customWidth="1"/>
    <col min="4" max="4" width="39.1796875" style="3" customWidth="1"/>
    <col min="5" max="5" width="14" style="3" customWidth="1"/>
    <col min="6" max="6" width="19.1796875" style="3" customWidth="1"/>
    <col min="7" max="14" width="19.26953125" style="3" customWidth="1"/>
    <col min="15" max="15" width="23.26953125" style="3" bestFit="1" customWidth="1"/>
    <col min="16" max="16384" width="9.1796875" style="3"/>
  </cols>
  <sheetData>
    <row r="1" spans="1:15" x14ac:dyDescent="0.25">
      <c r="A1" s="32" t="s">
        <v>174</v>
      </c>
      <c r="B1" s="1" t="s">
        <v>0</v>
      </c>
      <c r="E1" s="41"/>
    </row>
    <row r="2" spans="1:15" x14ac:dyDescent="0.25">
      <c r="A2" s="1"/>
      <c r="E2" s="41"/>
    </row>
    <row r="3" spans="1:15" ht="27" customHeight="1" thickBot="1" x14ac:dyDescent="0.3">
      <c r="A3" s="1" t="s">
        <v>188</v>
      </c>
      <c r="B3" s="32"/>
      <c r="G3" s="159" t="s">
        <v>175</v>
      </c>
      <c r="H3" s="159"/>
      <c r="I3" s="159"/>
      <c r="J3" s="159"/>
      <c r="K3" s="159"/>
      <c r="L3" s="159"/>
      <c r="M3" s="159"/>
      <c r="N3" s="159"/>
    </row>
    <row r="4" spans="1:15" s="42" customFormat="1" ht="25.5" customHeight="1" x14ac:dyDescent="0.35">
      <c r="A4" s="163" t="s">
        <v>181</v>
      </c>
      <c r="B4" s="165" t="s">
        <v>182</v>
      </c>
      <c r="C4" s="165" t="s">
        <v>183</v>
      </c>
      <c r="D4" s="165" t="s">
        <v>184</v>
      </c>
      <c r="E4" s="165" t="s">
        <v>185</v>
      </c>
      <c r="F4" s="165" t="s">
        <v>186</v>
      </c>
      <c r="G4" s="160" t="s">
        <v>176</v>
      </c>
      <c r="H4" s="161"/>
      <c r="I4" s="160" t="s">
        <v>177</v>
      </c>
      <c r="J4" s="162"/>
      <c r="K4" s="162"/>
      <c r="L4" s="161"/>
      <c r="M4" s="165" t="s">
        <v>178</v>
      </c>
      <c r="N4" s="165" t="s">
        <v>236</v>
      </c>
      <c r="O4" s="157" t="s">
        <v>237</v>
      </c>
    </row>
    <row r="5" spans="1:15" ht="57.5" x14ac:dyDescent="0.25">
      <c r="A5" s="164"/>
      <c r="B5" s="166"/>
      <c r="C5" s="166"/>
      <c r="D5" s="166"/>
      <c r="E5" s="166"/>
      <c r="F5" s="166"/>
      <c r="G5" s="6" t="s">
        <v>238</v>
      </c>
      <c r="H5" s="6" t="s">
        <v>239</v>
      </c>
      <c r="I5" s="6" t="s">
        <v>187</v>
      </c>
      <c r="J5" s="6" t="s">
        <v>240</v>
      </c>
      <c r="K5" s="6" t="s">
        <v>242</v>
      </c>
      <c r="L5" s="6" t="s">
        <v>241</v>
      </c>
      <c r="M5" s="166"/>
      <c r="N5" s="166"/>
      <c r="O5" s="158"/>
    </row>
    <row r="6" spans="1:15" s="42" customFormat="1" x14ac:dyDescent="0.35">
      <c r="A6" s="38">
        <v>1</v>
      </c>
      <c r="B6" s="39">
        <v>2</v>
      </c>
      <c r="C6" s="39">
        <v>3</v>
      </c>
      <c r="D6" s="39">
        <v>4</v>
      </c>
      <c r="E6" s="39">
        <v>5</v>
      </c>
      <c r="F6" s="39">
        <v>6</v>
      </c>
      <c r="G6" s="39">
        <v>7</v>
      </c>
      <c r="H6" s="39">
        <v>8</v>
      </c>
      <c r="I6" s="39" t="s">
        <v>179</v>
      </c>
      <c r="J6" s="39">
        <v>10</v>
      </c>
      <c r="K6" s="39">
        <v>11</v>
      </c>
      <c r="L6" s="39">
        <v>12</v>
      </c>
      <c r="M6" s="39">
        <v>13</v>
      </c>
      <c r="N6" s="39" t="s">
        <v>180</v>
      </c>
      <c r="O6" s="40">
        <v>15</v>
      </c>
    </row>
    <row r="7" spans="1:15" ht="34.5" x14ac:dyDescent="0.25">
      <c r="A7" s="104" t="s">
        <v>203</v>
      </c>
      <c r="B7" s="19" t="s">
        <v>204</v>
      </c>
      <c r="C7" s="19" t="s">
        <v>205</v>
      </c>
      <c r="D7" s="19" t="s">
        <v>206</v>
      </c>
      <c r="E7" s="17" t="s">
        <v>207</v>
      </c>
      <c r="F7" s="17" t="s">
        <v>207</v>
      </c>
      <c r="G7" s="102">
        <v>0</v>
      </c>
      <c r="H7" s="102">
        <v>0</v>
      </c>
      <c r="I7" s="102">
        <f>SUM(J7:L7)</f>
        <v>0</v>
      </c>
      <c r="J7" s="102">
        <v>0</v>
      </c>
      <c r="K7" s="102">
        <v>0</v>
      </c>
      <c r="L7" s="102">
        <v>0</v>
      </c>
      <c r="M7" s="102">
        <v>0</v>
      </c>
      <c r="N7" s="102">
        <v>0</v>
      </c>
      <c r="O7" s="105"/>
    </row>
    <row r="8" spans="1:15" ht="23" x14ac:dyDescent="0.25">
      <c r="A8" s="104" t="s">
        <v>208</v>
      </c>
      <c r="B8" s="19" t="s">
        <v>209</v>
      </c>
      <c r="C8" s="19" t="s">
        <v>208</v>
      </c>
      <c r="D8" s="19" t="s">
        <v>210</v>
      </c>
      <c r="E8" s="22" t="s">
        <v>390</v>
      </c>
      <c r="F8" s="17" t="s">
        <v>211</v>
      </c>
      <c r="G8" s="102">
        <v>76373143</v>
      </c>
      <c r="H8" s="102">
        <v>0</v>
      </c>
      <c r="I8" s="102">
        <f t="shared" ref="I8:I15" si="0">SUM(J8:L8)</f>
        <v>14008458</v>
      </c>
      <c r="J8" s="102">
        <v>5209781</v>
      </c>
      <c r="K8" s="102">
        <v>8798677</v>
      </c>
      <c r="L8" s="102">
        <v>0</v>
      </c>
      <c r="M8" s="102">
        <v>641038</v>
      </c>
      <c r="N8" s="102">
        <f>G8+H8+I8+M8</f>
        <v>91022639</v>
      </c>
      <c r="O8" s="105"/>
    </row>
    <row r="9" spans="1:15" ht="57.5" x14ac:dyDescent="0.25">
      <c r="A9" s="104" t="s">
        <v>212</v>
      </c>
      <c r="B9" s="19" t="s">
        <v>213</v>
      </c>
      <c r="C9" s="19" t="s">
        <v>214</v>
      </c>
      <c r="D9" s="19" t="s">
        <v>215</v>
      </c>
      <c r="E9" s="19">
        <v>112</v>
      </c>
      <c r="F9" s="17" t="s">
        <v>216</v>
      </c>
      <c r="G9" s="102">
        <v>0</v>
      </c>
      <c r="H9" s="102">
        <v>11214960</v>
      </c>
      <c r="I9" s="102">
        <f t="shared" si="0"/>
        <v>886091.82000000007</v>
      </c>
      <c r="J9" s="102">
        <v>659703.68000000005</v>
      </c>
      <c r="K9" s="102">
        <v>226388.14</v>
      </c>
      <c r="L9" s="102">
        <v>0</v>
      </c>
      <c r="M9" s="102">
        <v>1093018.94</v>
      </c>
      <c r="N9" s="102">
        <f t="shared" ref="N9:N15" si="1">G9+H9+I9+M9</f>
        <v>13194070.76</v>
      </c>
      <c r="O9" s="105"/>
    </row>
    <row r="10" spans="1:15" ht="57.5" x14ac:dyDescent="0.25">
      <c r="A10" s="104" t="s">
        <v>212</v>
      </c>
      <c r="B10" s="19" t="s">
        <v>213</v>
      </c>
      <c r="C10" s="19" t="s">
        <v>217</v>
      </c>
      <c r="D10" s="19" t="s">
        <v>218</v>
      </c>
      <c r="E10" s="19">
        <v>112</v>
      </c>
      <c r="F10" s="17" t="s">
        <v>219</v>
      </c>
      <c r="G10" s="102">
        <v>0</v>
      </c>
      <c r="H10" s="102">
        <v>6420000</v>
      </c>
      <c r="I10" s="102">
        <f t="shared" si="0"/>
        <v>377646.90000000037</v>
      </c>
      <c r="J10" s="102">
        <v>377646.90000000037</v>
      </c>
      <c r="K10" s="102">
        <v>0</v>
      </c>
      <c r="L10" s="102">
        <v>0</v>
      </c>
      <c r="M10" s="102">
        <v>755294.09999999963</v>
      </c>
      <c r="N10" s="102">
        <f t="shared" si="1"/>
        <v>7552941</v>
      </c>
      <c r="O10" s="105"/>
    </row>
    <row r="11" spans="1:15" ht="46" x14ac:dyDescent="0.25">
      <c r="A11" s="104" t="s">
        <v>220</v>
      </c>
      <c r="B11" s="19" t="s">
        <v>221</v>
      </c>
      <c r="C11" s="19" t="s">
        <v>222</v>
      </c>
      <c r="D11" s="19" t="s">
        <v>223</v>
      </c>
      <c r="E11" s="19">
        <v>107</v>
      </c>
      <c r="F11" s="19" t="s">
        <v>224</v>
      </c>
      <c r="G11" s="102">
        <v>0</v>
      </c>
      <c r="H11" s="102">
        <v>8711175</v>
      </c>
      <c r="I11" s="102">
        <f t="shared" si="0"/>
        <v>1024844</v>
      </c>
      <c r="J11" s="102">
        <v>614906</v>
      </c>
      <c r="K11" s="102">
        <v>409938</v>
      </c>
      <c r="L11" s="102">
        <v>0</v>
      </c>
      <c r="M11" s="102">
        <v>512422</v>
      </c>
      <c r="N11" s="102">
        <f t="shared" si="1"/>
        <v>10248441</v>
      </c>
      <c r="O11" s="105"/>
    </row>
    <row r="12" spans="1:15" ht="46" x14ac:dyDescent="0.25">
      <c r="A12" s="47" t="s">
        <v>220</v>
      </c>
      <c r="B12" s="19" t="s">
        <v>221</v>
      </c>
      <c r="C12" s="19" t="s">
        <v>225</v>
      </c>
      <c r="D12" s="19" t="s">
        <v>226</v>
      </c>
      <c r="E12" s="19">
        <v>107</v>
      </c>
      <c r="F12" s="19" t="s">
        <v>229</v>
      </c>
      <c r="G12" s="103">
        <v>0</v>
      </c>
      <c r="H12" s="103">
        <v>4000000</v>
      </c>
      <c r="I12" s="103">
        <f t="shared" si="0"/>
        <v>470588</v>
      </c>
      <c r="J12" s="103">
        <v>282353</v>
      </c>
      <c r="K12" s="103">
        <v>188235</v>
      </c>
      <c r="L12" s="103">
        <v>0</v>
      </c>
      <c r="M12" s="103">
        <v>235295</v>
      </c>
      <c r="N12" s="103">
        <f t="shared" si="1"/>
        <v>4705883</v>
      </c>
      <c r="O12" s="105"/>
    </row>
    <row r="13" spans="1:15" ht="46" x14ac:dyDescent="0.25">
      <c r="A13" s="47" t="s">
        <v>220</v>
      </c>
      <c r="B13" s="19" t="s">
        <v>221</v>
      </c>
      <c r="C13" s="19" t="s">
        <v>227</v>
      </c>
      <c r="D13" s="19" t="s">
        <v>228</v>
      </c>
      <c r="E13" s="19">
        <v>107</v>
      </c>
      <c r="F13" s="19" t="s">
        <v>229</v>
      </c>
      <c r="G13" s="103">
        <v>0</v>
      </c>
      <c r="H13" s="103">
        <v>6548181</v>
      </c>
      <c r="I13" s="103">
        <f t="shared" si="0"/>
        <v>847412</v>
      </c>
      <c r="J13" s="103">
        <v>462225</v>
      </c>
      <c r="K13" s="103">
        <v>308150</v>
      </c>
      <c r="L13" s="103">
        <v>77037</v>
      </c>
      <c r="M13" s="103">
        <v>308150</v>
      </c>
      <c r="N13" s="103">
        <f t="shared" si="1"/>
        <v>7703743</v>
      </c>
      <c r="O13" s="105"/>
    </row>
    <row r="14" spans="1:15" ht="34.5" x14ac:dyDescent="0.25">
      <c r="A14" s="47" t="s">
        <v>203</v>
      </c>
      <c r="B14" s="19" t="s">
        <v>204</v>
      </c>
      <c r="C14" s="19" t="s">
        <v>230</v>
      </c>
      <c r="D14" s="19" t="s">
        <v>204</v>
      </c>
      <c r="E14" s="22" t="s">
        <v>234</v>
      </c>
      <c r="F14" s="19" t="s">
        <v>231</v>
      </c>
      <c r="G14" s="103">
        <v>11405829</v>
      </c>
      <c r="H14" s="103">
        <v>0</v>
      </c>
      <c r="I14" s="103">
        <f t="shared" si="0"/>
        <v>1108658</v>
      </c>
      <c r="J14" s="103">
        <v>0</v>
      </c>
      <c r="K14" s="103">
        <v>1108658</v>
      </c>
      <c r="L14" s="103">
        <v>0</v>
      </c>
      <c r="M14" s="103">
        <v>907084</v>
      </c>
      <c r="N14" s="103">
        <f t="shared" si="1"/>
        <v>13421571</v>
      </c>
      <c r="O14" s="105"/>
    </row>
    <row r="15" spans="1:15" ht="35" thickBot="1" x14ac:dyDescent="0.3">
      <c r="A15" s="106" t="s">
        <v>203</v>
      </c>
      <c r="B15" s="107" t="s">
        <v>204</v>
      </c>
      <c r="C15" s="107" t="s">
        <v>232</v>
      </c>
      <c r="D15" s="107" t="s">
        <v>233</v>
      </c>
      <c r="E15" s="108" t="s">
        <v>235</v>
      </c>
      <c r="F15" s="107" t="s">
        <v>231</v>
      </c>
      <c r="G15" s="109">
        <v>150184</v>
      </c>
      <c r="H15" s="109">
        <v>0</v>
      </c>
      <c r="I15" s="109">
        <f t="shared" si="0"/>
        <v>22363</v>
      </c>
      <c r="J15" s="109">
        <v>17540</v>
      </c>
      <c r="K15" s="109">
        <v>4823</v>
      </c>
      <c r="L15" s="109">
        <v>0</v>
      </c>
      <c r="M15" s="109">
        <v>3946</v>
      </c>
      <c r="N15" s="109">
        <f t="shared" si="1"/>
        <v>176493</v>
      </c>
      <c r="O15" s="110"/>
    </row>
    <row r="16" spans="1:15" x14ac:dyDescent="0.25">
      <c r="E16" s="41"/>
    </row>
    <row r="17" spans="5:5" x14ac:dyDescent="0.25">
      <c r="E17" s="41"/>
    </row>
  </sheetData>
  <mergeCells count="12">
    <mergeCell ref="O4:O5"/>
    <mergeCell ref="G3:N3"/>
    <mergeCell ref="G4:H4"/>
    <mergeCell ref="I4:L4"/>
    <mergeCell ref="A4:A5"/>
    <mergeCell ref="B4:B5"/>
    <mergeCell ref="C4:C5"/>
    <mergeCell ref="D4:D5"/>
    <mergeCell ref="E4:E5"/>
    <mergeCell ref="F4:F5"/>
    <mergeCell ref="M4:M5"/>
    <mergeCell ref="N4:N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B46"/>
  <sheetViews>
    <sheetView zoomScale="70" zoomScaleNormal="70" workbookViewId="0">
      <selection activeCell="A4" sqref="A4:L4"/>
    </sheetView>
  </sheetViews>
  <sheetFormatPr defaultColWidth="9.1796875" defaultRowHeight="14.5" x14ac:dyDescent="0.35"/>
  <cols>
    <col min="1" max="1" width="16.453125" style="51" customWidth="1"/>
    <col min="2" max="2" width="20.81640625" style="51" customWidth="1"/>
    <col min="3" max="3" width="16" style="51" customWidth="1"/>
    <col min="4" max="4" width="17.1796875" style="51" customWidth="1"/>
    <col min="5" max="5" width="35.26953125" style="51" customWidth="1"/>
    <col min="6" max="6" width="16.54296875" style="51" customWidth="1"/>
    <col min="7" max="7" width="14.1796875" style="51" customWidth="1"/>
    <col min="8" max="8" width="23.26953125" style="51" customWidth="1"/>
    <col min="9" max="9" width="16" style="51" customWidth="1"/>
    <col min="10" max="10" width="19.54296875" style="51" customWidth="1"/>
    <col min="11" max="11" width="9.1796875" style="51" customWidth="1"/>
    <col min="12" max="12" width="30.453125" style="51" customWidth="1"/>
    <col min="13" max="13" width="9.1796875" style="51"/>
    <col min="14" max="20" width="30.453125" style="51" hidden="1" customWidth="1"/>
    <col min="21" max="28" width="0" style="51" hidden="1" customWidth="1"/>
    <col min="29" max="16384" width="9.1796875" style="51"/>
  </cols>
  <sheetData>
    <row r="1" spans="1:28" x14ac:dyDescent="0.35">
      <c r="A1" s="1" t="s">
        <v>0</v>
      </c>
      <c r="B1" s="2"/>
      <c r="C1" s="2"/>
      <c r="D1" s="3"/>
      <c r="E1" s="3"/>
      <c r="F1" s="3"/>
      <c r="G1" s="3"/>
      <c r="H1" s="3"/>
      <c r="I1" s="4"/>
      <c r="J1" s="4"/>
      <c r="K1" s="3"/>
    </row>
    <row r="2" spans="1:28" x14ac:dyDescent="0.35">
      <c r="A2" s="5"/>
      <c r="B2" s="2"/>
      <c r="C2" s="2"/>
      <c r="D2" s="3"/>
      <c r="E2" s="3"/>
      <c r="F2" s="3"/>
      <c r="G2" s="3"/>
      <c r="H2" s="3"/>
      <c r="I2" s="4"/>
      <c r="J2" s="4"/>
      <c r="K2" s="3"/>
    </row>
    <row r="3" spans="1:28" ht="15" thickBot="1" x14ac:dyDescent="0.4">
      <c r="A3" s="32" t="s">
        <v>243</v>
      </c>
      <c r="B3" s="2"/>
      <c r="C3" s="2"/>
      <c r="D3" s="3"/>
      <c r="E3" s="3"/>
      <c r="F3" s="3"/>
      <c r="G3" s="3"/>
      <c r="H3" s="3"/>
      <c r="I3" s="4"/>
      <c r="J3" s="4"/>
      <c r="K3" s="3"/>
    </row>
    <row r="4" spans="1:28" ht="79.5" customHeight="1" x14ac:dyDescent="0.35">
      <c r="A4" s="221" t="s">
        <v>264</v>
      </c>
      <c r="B4" s="222" t="s">
        <v>265</v>
      </c>
      <c r="C4" s="222" t="s">
        <v>266</v>
      </c>
      <c r="D4" s="222" t="s">
        <v>267</v>
      </c>
      <c r="E4" s="222" t="s">
        <v>268</v>
      </c>
      <c r="F4" s="222" t="s">
        <v>269</v>
      </c>
      <c r="G4" s="222" t="s">
        <v>270</v>
      </c>
      <c r="H4" s="222" t="s">
        <v>271</v>
      </c>
      <c r="I4" s="222" t="s">
        <v>272</v>
      </c>
      <c r="J4" s="222" t="s">
        <v>273</v>
      </c>
      <c r="K4" s="222" t="s">
        <v>274</v>
      </c>
      <c r="L4" s="223" t="s">
        <v>275</v>
      </c>
      <c r="N4" s="53"/>
      <c r="O4" s="53"/>
      <c r="P4" s="53"/>
      <c r="Q4" s="53"/>
      <c r="R4" s="53"/>
      <c r="S4" s="53"/>
      <c r="T4" s="53"/>
    </row>
    <row r="5" spans="1:28" ht="50.25" customHeight="1" x14ac:dyDescent="0.35">
      <c r="A5" s="45" t="s">
        <v>1</v>
      </c>
      <c r="B5" s="7" t="s">
        <v>2</v>
      </c>
      <c r="C5" s="7" t="s">
        <v>3</v>
      </c>
      <c r="D5" s="8" t="s">
        <v>4</v>
      </c>
      <c r="E5" s="8" t="s">
        <v>5</v>
      </c>
      <c r="F5" s="15">
        <v>2046970</v>
      </c>
      <c r="G5" s="9">
        <v>361230</v>
      </c>
      <c r="H5" s="10" t="s">
        <v>6</v>
      </c>
      <c r="I5" s="11" t="s">
        <v>7</v>
      </c>
      <c r="J5" s="11" t="s">
        <v>8</v>
      </c>
      <c r="K5" s="12">
        <v>2016</v>
      </c>
      <c r="L5" s="113"/>
      <c r="N5" s="45" t="s">
        <v>1</v>
      </c>
      <c r="O5" s="7" t="s">
        <v>2</v>
      </c>
      <c r="P5" s="7" t="s">
        <v>3</v>
      </c>
      <c r="Q5" s="8" t="s">
        <v>4</v>
      </c>
      <c r="R5" s="8" t="s">
        <v>5</v>
      </c>
      <c r="S5" s="54">
        <v>2046970</v>
      </c>
      <c r="T5" s="9">
        <v>361230</v>
      </c>
      <c r="V5" s="51" t="b">
        <f>C5=P5</f>
        <v>1</v>
      </c>
      <c r="W5" s="51" t="b">
        <f t="shared" ref="W5:Y5" si="0">D5=Q5</f>
        <v>1</v>
      </c>
      <c r="X5" s="51" t="b">
        <f t="shared" si="0"/>
        <v>1</v>
      </c>
      <c r="Y5" s="51" t="b">
        <f t="shared" si="0"/>
        <v>1</v>
      </c>
      <c r="Z5" s="52">
        <f>F5-S5</f>
        <v>0</v>
      </c>
      <c r="AA5" s="100">
        <f>G5-T5</f>
        <v>0</v>
      </c>
      <c r="AB5" s="100" t="e">
        <f>H5-U5</f>
        <v>#VALUE!</v>
      </c>
    </row>
    <row r="6" spans="1:28" ht="34.5" x14ac:dyDescent="0.35">
      <c r="A6" s="46" t="s">
        <v>1</v>
      </c>
      <c r="B6" s="13" t="s">
        <v>9</v>
      </c>
      <c r="C6" s="13" t="s">
        <v>3</v>
      </c>
      <c r="D6" s="14" t="s">
        <v>4</v>
      </c>
      <c r="E6" s="14" t="s">
        <v>10</v>
      </c>
      <c r="F6" s="15">
        <v>3838005</v>
      </c>
      <c r="G6" s="15">
        <v>677295</v>
      </c>
      <c r="H6" s="16" t="s">
        <v>11</v>
      </c>
      <c r="I6" s="17" t="s">
        <v>7</v>
      </c>
      <c r="J6" s="17" t="s">
        <v>8</v>
      </c>
      <c r="K6" s="18">
        <v>2016</v>
      </c>
      <c r="L6" s="113"/>
      <c r="N6" s="46" t="s">
        <v>1</v>
      </c>
      <c r="O6" s="13" t="s">
        <v>9</v>
      </c>
      <c r="P6" s="13" t="s">
        <v>3</v>
      </c>
      <c r="Q6" s="14" t="s">
        <v>4</v>
      </c>
      <c r="R6" s="14" t="s">
        <v>10</v>
      </c>
      <c r="S6" s="54">
        <v>3838005</v>
      </c>
      <c r="T6" s="15">
        <v>677295</v>
      </c>
      <c r="V6" s="51" t="b">
        <f t="shared" ref="V6:V43" si="1">C6=P6</f>
        <v>1</v>
      </c>
      <c r="W6" s="51" t="b">
        <f t="shared" ref="W6:W43" si="2">D6=Q6</f>
        <v>1</v>
      </c>
      <c r="X6" s="51" t="b">
        <f t="shared" ref="X6:X43" si="3">E6=R6</f>
        <v>1</v>
      </c>
      <c r="Y6" s="51" t="b">
        <f t="shared" ref="Y6:Y43" si="4">F6=S6</f>
        <v>1</v>
      </c>
      <c r="Z6" s="52">
        <f t="shared" ref="Z6:Z43" si="5">F6-S6</f>
        <v>0</v>
      </c>
      <c r="AA6" s="100">
        <f t="shared" ref="AA6:AA43" si="6">G6-T6</f>
        <v>0</v>
      </c>
      <c r="AB6" s="100" t="e">
        <f t="shared" ref="AB6:AB43" si="7">H6-U6</f>
        <v>#VALUE!</v>
      </c>
    </row>
    <row r="7" spans="1:28" ht="23" x14ac:dyDescent="0.35">
      <c r="A7" s="45" t="s">
        <v>1</v>
      </c>
      <c r="B7" s="7" t="s">
        <v>12</v>
      </c>
      <c r="C7" s="7" t="s">
        <v>3</v>
      </c>
      <c r="D7" s="8" t="s">
        <v>13</v>
      </c>
      <c r="E7" s="8" t="s">
        <v>14</v>
      </c>
      <c r="F7" s="15">
        <v>2132225</v>
      </c>
      <c r="G7" s="9">
        <v>376275</v>
      </c>
      <c r="H7" s="10" t="s">
        <v>15</v>
      </c>
      <c r="I7" s="11" t="s">
        <v>7</v>
      </c>
      <c r="J7" s="11" t="s">
        <v>8</v>
      </c>
      <c r="K7" s="12">
        <v>2016</v>
      </c>
      <c r="L7" s="113"/>
      <c r="N7" s="45" t="s">
        <v>1</v>
      </c>
      <c r="O7" s="7" t="s">
        <v>12</v>
      </c>
      <c r="P7" s="7" t="s">
        <v>3</v>
      </c>
      <c r="Q7" s="8" t="s">
        <v>13</v>
      </c>
      <c r="R7" s="8" t="s">
        <v>14</v>
      </c>
      <c r="S7" s="54">
        <v>2132225</v>
      </c>
      <c r="T7" s="9">
        <v>376275</v>
      </c>
      <c r="V7" s="51" t="b">
        <f t="shared" si="1"/>
        <v>1</v>
      </c>
      <c r="W7" s="51" t="b">
        <f t="shared" si="2"/>
        <v>1</v>
      </c>
      <c r="X7" s="51" t="b">
        <f t="shared" si="3"/>
        <v>1</v>
      </c>
      <c r="Y7" s="51" t="b">
        <f t="shared" si="4"/>
        <v>1</v>
      </c>
      <c r="Z7" s="52">
        <f t="shared" si="5"/>
        <v>0</v>
      </c>
      <c r="AA7" s="100">
        <f t="shared" si="6"/>
        <v>0</v>
      </c>
      <c r="AB7" s="100" t="e">
        <f t="shared" si="7"/>
        <v>#VALUE!</v>
      </c>
    </row>
    <row r="8" spans="1:28" ht="23" x14ac:dyDescent="0.35">
      <c r="A8" s="46" t="s">
        <v>1</v>
      </c>
      <c r="B8" s="13" t="s">
        <v>16</v>
      </c>
      <c r="C8" s="13" t="s">
        <v>3</v>
      </c>
      <c r="D8" s="14" t="s">
        <v>17</v>
      </c>
      <c r="E8" s="14" t="s">
        <v>18</v>
      </c>
      <c r="F8" s="15">
        <v>1919300</v>
      </c>
      <c r="G8" s="15">
        <v>338700</v>
      </c>
      <c r="H8" s="16" t="s">
        <v>15</v>
      </c>
      <c r="I8" s="17" t="s">
        <v>7</v>
      </c>
      <c r="J8" s="17" t="s">
        <v>8</v>
      </c>
      <c r="K8" s="18">
        <v>2016</v>
      </c>
      <c r="L8" s="113"/>
      <c r="N8" s="46" t="s">
        <v>1</v>
      </c>
      <c r="O8" s="13" t="s">
        <v>16</v>
      </c>
      <c r="P8" s="13" t="s">
        <v>3</v>
      </c>
      <c r="Q8" s="14" t="s">
        <v>17</v>
      </c>
      <c r="R8" s="14" t="s">
        <v>18</v>
      </c>
      <c r="S8" s="54">
        <v>1919300</v>
      </c>
      <c r="T8" s="15">
        <v>338700</v>
      </c>
      <c r="V8" s="51" t="b">
        <f t="shared" si="1"/>
        <v>1</v>
      </c>
      <c r="W8" s="51" t="b">
        <f t="shared" si="2"/>
        <v>1</v>
      </c>
      <c r="X8" s="51" t="b">
        <f t="shared" si="3"/>
        <v>1</v>
      </c>
      <c r="Y8" s="51" t="b">
        <f t="shared" si="4"/>
        <v>1</v>
      </c>
      <c r="Z8" s="52">
        <f t="shared" si="5"/>
        <v>0</v>
      </c>
      <c r="AA8" s="100">
        <f t="shared" si="6"/>
        <v>0</v>
      </c>
      <c r="AB8" s="100" t="e">
        <f t="shared" si="7"/>
        <v>#VALUE!</v>
      </c>
    </row>
    <row r="9" spans="1:28" ht="46" x14ac:dyDescent="0.35">
      <c r="A9" s="45" t="s">
        <v>19</v>
      </c>
      <c r="B9" s="7" t="s">
        <v>20</v>
      </c>
      <c r="C9" s="7" t="s">
        <v>3</v>
      </c>
      <c r="D9" s="8" t="s">
        <v>21</v>
      </c>
      <c r="E9" s="8" t="s">
        <v>22</v>
      </c>
      <c r="F9" s="15">
        <v>14836240</v>
      </c>
      <c r="G9" s="9">
        <v>2618160</v>
      </c>
      <c r="H9" s="10" t="s">
        <v>23</v>
      </c>
      <c r="I9" s="11" t="s">
        <v>24</v>
      </c>
      <c r="J9" s="11" t="s">
        <v>25</v>
      </c>
      <c r="K9" s="12">
        <v>2016</v>
      </c>
      <c r="L9" s="113"/>
      <c r="N9" s="45" t="s">
        <v>19</v>
      </c>
      <c r="O9" s="7" t="s">
        <v>20</v>
      </c>
      <c r="P9" s="7" t="s">
        <v>3</v>
      </c>
      <c r="Q9" s="8" t="s">
        <v>21</v>
      </c>
      <c r="R9" s="8" t="s">
        <v>22</v>
      </c>
      <c r="S9" s="54">
        <v>14836240</v>
      </c>
      <c r="T9" s="9">
        <v>2618160</v>
      </c>
      <c r="V9" s="51" t="b">
        <f t="shared" si="1"/>
        <v>1</v>
      </c>
      <c r="W9" s="51" t="b">
        <f t="shared" si="2"/>
        <v>1</v>
      </c>
      <c r="X9" s="51" t="b">
        <f t="shared" si="3"/>
        <v>1</v>
      </c>
      <c r="Y9" s="51" t="b">
        <f t="shared" si="4"/>
        <v>1</v>
      </c>
      <c r="Z9" s="52">
        <f t="shared" si="5"/>
        <v>0</v>
      </c>
      <c r="AA9" s="100">
        <f t="shared" si="6"/>
        <v>0</v>
      </c>
      <c r="AB9" s="100" t="e">
        <f t="shared" si="7"/>
        <v>#VALUE!</v>
      </c>
    </row>
    <row r="10" spans="1:28" ht="46" x14ac:dyDescent="0.35">
      <c r="A10" s="46" t="s">
        <v>19</v>
      </c>
      <c r="B10" s="13" t="s">
        <v>26</v>
      </c>
      <c r="C10" s="13" t="s">
        <v>3</v>
      </c>
      <c r="D10" s="14" t="s">
        <v>21</v>
      </c>
      <c r="E10" s="14" t="s">
        <v>27</v>
      </c>
      <c r="F10" s="15">
        <v>13291416</v>
      </c>
      <c r="G10" s="15">
        <v>2345544</v>
      </c>
      <c r="H10" s="16" t="s">
        <v>28</v>
      </c>
      <c r="I10" s="17" t="s">
        <v>24</v>
      </c>
      <c r="J10" s="17" t="s">
        <v>25</v>
      </c>
      <c r="K10" s="18">
        <v>2016</v>
      </c>
      <c r="L10" s="113"/>
      <c r="N10" s="46" t="s">
        <v>19</v>
      </c>
      <c r="O10" s="13" t="s">
        <v>26</v>
      </c>
      <c r="P10" s="13" t="s">
        <v>3</v>
      </c>
      <c r="Q10" s="14" t="s">
        <v>21</v>
      </c>
      <c r="R10" s="14" t="s">
        <v>27</v>
      </c>
      <c r="S10" s="54">
        <v>13291416</v>
      </c>
      <c r="T10" s="15">
        <v>2345544</v>
      </c>
      <c r="V10" s="51" t="b">
        <f t="shared" si="1"/>
        <v>1</v>
      </c>
      <c r="W10" s="51" t="b">
        <f t="shared" si="2"/>
        <v>1</v>
      </c>
      <c r="X10" s="51" t="b">
        <f t="shared" si="3"/>
        <v>1</v>
      </c>
      <c r="Y10" s="51" t="b">
        <f t="shared" si="4"/>
        <v>1</v>
      </c>
      <c r="Z10" s="52">
        <f t="shared" si="5"/>
        <v>0</v>
      </c>
      <c r="AA10" s="100">
        <f t="shared" si="6"/>
        <v>0</v>
      </c>
      <c r="AB10" s="100" t="e">
        <f t="shared" si="7"/>
        <v>#VALUE!</v>
      </c>
    </row>
    <row r="11" spans="1:28" ht="46" x14ac:dyDescent="0.35">
      <c r="A11" s="47" t="s">
        <v>29</v>
      </c>
      <c r="B11" s="19" t="s">
        <v>30</v>
      </c>
      <c r="C11" s="13" t="s">
        <v>3</v>
      </c>
      <c r="D11" s="19" t="s">
        <v>31</v>
      </c>
      <c r="E11" s="19" t="s">
        <v>32</v>
      </c>
      <c r="F11" s="20">
        <v>149277629.63999999</v>
      </c>
      <c r="G11" s="20">
        <v>34748236.470000029</v>
      </c>
      <c r="H11" s="21" t="s">
        <v>33</v>
      </c>
      <c r="I11" s="22" t="s">
        <v>34</v>
      </c>
      <c r="J11" s="23" t="s">
        <v>35</v>
      </c>
      <c r="K11" s="18">
        <v>2016</v>
      </c>
      <c r="L11" s="113"/>
      <c r="N11" s="47" t="s">
        <v>29</v>
      </c>
      <c r="O11" s="19" t="s">
        <v>30</v>
      </c>
      <c r="P11" s="13" t="s">
        <v>3</v>
      </c>
      <c r="Q11" s="19" t="s">
        <v>31</v>
      </c>
      <c r="R11" s="19" t="s">
        <v>32</v>
      </c>
      <c r="S11" s="36">
        <v>149277629.63999999</v>
      </c>
      <c r="T11" s="20">
        <v>34748236.470000029</v>
      </c>
      <c r="V11" s="51" t="b">
        <f t="shared" si="1"/>
        <v>1</v>
      </c>
      <c r="W11" s="51" t="b">
        <f t="shared" si="2"/>
        <v>1</v>
      </c>
      <c r="X11" s="51" t="b">
        <f t="shared" si="3"/>
        <v>1</v>
      </c>
      <c r="Y11" s="51" t="b">
        <f t="shared" si="4"/>
        <v>1</v>
      </c>
      <c r="Z11" s="52">
        <f t="shared" si="5"/>
        <v>0</v>
      </c>
      <c r="AA11" s="100">
        <f t="shared" si="6"/>
        <v>0</v>
      </c>
      <c r="AB11" s="100" t="e">
        <f t="shared" si="7"/>
        <v>#VALUE!</v>
      </c>
    </row>
    <row r="12" spans="1:28" ht="23" x14ac:dyDescent="0.35">
      <c r="A12" s="47" t="s">
        <v>29</v>
      </c>
      <c r="B12" s="19" t="s">
        <v>36</v>
      </c>
      <c r="C12" s="13" t="s">
        <v>3</v>
      </c>
      <c r="D12" s="19" t="s">
        <v>37</v>
      </c>
      <c r="E12" s="19" t="s">
        <v>38</v>
      </c>
      <c r="F12" s="20">
        <v>21653500</v>
      </c>
      <c r="G12" s="20">
        <v>3821205.879999999</v>
      </c>
      <c r="H12" s="21" t="s">
        <v>33</v>
      </c>
      <c r="I12" s="22" t="s">
        <v>34</v>
      </c>
      <c r="J12" s="23" t="s">
        <v>35</v>
      </c>
      <c r="K12" s="18">
        <v>2016</v>
      </c>
      <c r="L12" s="113"/>
      <c r="N12" s="47" t="s">
        <v>29</v>
      </c>
      <c r="O12" s="19" t="s">
        <v>36</v>
      </c>
      <c r="P12" s="13" t="s">
        <v>3</v>
      </c>
      <c r="Q12" s="19" t="s">
        <v>37</v>
      </c>
      <c r="R12" s="19" t="s">
        <v>38</v>
      </c>
      <c r="S12" s="36">
        <v>21653500</v>
      </c>
      <c r="T12" s="20">
        <v>3821205.879999999</v>
      </c>
      <c r="V12" s="51" t="b">
        <f t="shared" si="1"/>
        <v>1</v>
      </c>
      <c r="W12" s="51" t="b">
        <f t="shared" si="2"/>
        <v>1</v>
      </c>
      <c r="X12" s="51" t="b">
        <f t="shared" si="3"/>
        <v>1</v>
      </c>
      <c r="Y12" s="51" t="b">
        <f t="shared" si="4"/>
        <v>1</v>
      </c>
      <c r="Z12" s="52">
        <f t="shared" si="5"/>
        <v>0</v>
      </c>
      <c r="AA12" s="100">
        <f t="shared" si="6"/>
        <v>0</v>
      </c>
      <c r="AB12" s="100" t="e">
        <f t="shared" si="7"/>
        <v>#VALUE!</v>
      </c>
    </row>
    <row r="13" spans="1:28" ht="23" x14ac:dyDescent="0.35">
      <c r="A13" s="45" t="s">
        <v>39</v>
      </c>
      <c r="B13" s="7" t="s">
        <v>40</v>
      </c>
      <c r="C13" s="24" t="s">
        <v>3</v>
      </c>
      <c r="D13" s="24" t="s">
        <v>41</v>
      </c>
      <c r="E13" s="24" t="s">
        <v>42</v>
      </c>
      <c r="F13" s="20">
        <v>52300000</v>
      </c>
      <c r="G13" s="25">
        <v>9229412</v>
      </c>
      <c r="H13" s="26" t="s">
        <v>43</v>
      </c>
      <c r="I13" s="24" t="s">
        <v>44</v>
      </c>
      <c r="J13" s="11" t="s">
        <v>45</v>
      </c>
      <c r="K13" s="12">
        <v>2017</v>
      </c>
      <c r="L13" s="113"/>
      <c r="N13" s="45" t="s">
        <v>39</v>
      </c>
      <c r="O13" s="7" t="s">
        <v>40</v>
      </c>
      <c r="P13" s="24" t="s">
        <v>3</v>
      </c>
      <c r="Q13" s="24" t="s">
        <v>41</v>
      </c>
      <c r="R13" s="24" t="s">
        <v>42</v>
      </c>
      <c r="S13" s="36">
        <v>52300000</v>
      </c>
      <c r="T13" s="25">
        <v>9229412</v>
      </c>
      <c r="V13" s="51" t="b">
        <f t="shared" si="1"/>
        <v>1</v>
      </c>
      <c r="W13" s="51" t="b">
        <f t="shared" si="2"/>
        <v>1</v>
      </c>
      <c r="X13" s="51" t="b">
        <f t="shared" si="3"/>
        <v>1</v>
      </c>
      <c r="Y13" s="51" t="b">
        <f t="shared" si="4"/>
        <v>1</v>
      </c>
      <c r="Z13" s="52">
        <f t="shared" si="5"/>
        <v>0</v>
      </c>
      <c r="AA13" s="100">
        <f t="shared" si="6"/>
        <v>0</v>
      </c>
      <c r="AB13" s="100" t="e">
        <f t="shared" si="7"/>
        <v>#VALUE!</v>
      </c>
    </row>
    <row r="14" spans="1:28" ht="34.5" x14ac:dyDescent="0.35">
      <c r="A14" s="46" t="s">
        <v>1</v>
      </c>
      <c r="B14" s="13" t="s">
        <v>46</v>
      </c>
      <c r="C14" s="19" t="s">
        <v>3</v>
      </c>
      <c r="D14" s="19" t="s">
        <v>4</v>
      </c>
      <c r="E14" s="19" t="s">
        <v>47</v>
      </c>
      <c r="F14" s="20">
        <v>8500000</v>
      </c>
      <c r="G14" s="20">
        <v>1500000</v>
      </c>
      <c r="H14" s="21" t="s">
        <v>43</v>
      </c>
      <c r="I14" s="19" t="s">
        <v>44</v>
      </c>
      <c r="J14" s="17" t="s">
        <v>45</v>
      </c>
      <c r="K14" s="18">
        <v>2017</v>
      </c>
      <c r="L14" s="113"/>
      <c r="N14" s="46" t="s">
        <v>1</v>
      </c>
      <c r="O14" s="13" t="s">
        <v>46</v>
      </c>
      <c r="P14" s="19" t="s">
        <v>3</v>
      </c>
      <c r="Q14" s="19" t="s">
        <v>4</v>
      </c>
      <c r="R14" s="19" t="s">
        <v>47</v>
      </c>
      <c r="S14" s="36">
        <v>8500000</v>
      </c>
      <c r="T14" s="20">
        <v>1500000</v>
      </c>
      <c r="V14" s="51" t="b">
        <f t="shared" si="1"/>
        <v>1</v>
      </c>
      <c r="W14" s="51" t="b">
        <f t="shared" si="2"/>
        <v>1</v>
      </c>
      <c r="X14" s="51" t="b">
        <f t="shared" si="3"/>
        <v>1</v>
      </c>
      <c r="Y14" s="51" t="b">
        <f t="shared" si="4"/>
        <v>1</v>
      </c>
      <c r="Z14" s="52">
        <f t="shared" si="5"/>
        <v>0</v>
      </c>
      <c r="AA14" s="100">
        <f t="shared" si="6"/>
        <v>0</v>
      </c>
      <c r="AB14" s="100" t="e">
        <f t="shared" si="7"/>
        <v>#VALUE!</v>
      </c>
    </row>
    <row r="15" spans="1:28" ht="34.5" x14ac:dyDescent="0.35">
      <c r="A15" s="45" t="s">
        <v>1</v>
      </c>
      <c r="B15" s="7" t="s">
        <v>48</v>
      </c>
      <c r="C15" s="24" t="s">
        <v>3</v>
      </c>
      <c r="D15" s="24" t="s">
        <v>13</v>
      </c>
      <c r="E15" s="24" t="s">
        <v>49</v>
      </c>
      <c r="F15" s="114">
        <v>5100000</v>
      </c>
      <c r="G15" s="27">
        <v>900000</v>
      </c>
      <c r="H15" s="26" t="s">
        <v>50</v>
      </c>
      <c r="I15" s="24" t="s">
        <v>44</v>
      </c>
      <c r="J15" s="11" t="s">
        <v>45</v>
      </c>
      <c r="K15" s="12">
        <v>2017</v>
      </c>
      <c r="L15" s="113"/>
      <c r="N15" s="45" t="s">
        <v>1</v>
      </c>
      <c r="O15" s="7" t="s">
        <v>48</v>
      </c>
      <c r="P15" s="24" t="s">
        <v>3</v>
      </c>
      <c r="Q15" s="24" t="s">
        <v>13</v>
      </c>
      <c r="R15" s="24" t="s">
        <v>49</v>
      </c>
      <c r="S15" s="44">
        <v>5100000</v>
      </c>
      <c r="T15" s="27">
        <v>900000</v>
      </c>
      <c r="V15" s="51" t="b">
        <f t="shared" si="1"/>
        <v>1</v>
      </c>
      <c r="W15" s="51" t="b">
        <f t="shared" si="2"/>
        <v>1</v>
      </c>
      <c r="X15" s="51" t="b">
        <f t="shared" si="3"/>
        <v>1</v>
      </c>
      <c r="Y15" s="51" t="b">
        <f t="shared" si="4"/>
        <v>1</v>
      </c>
      <c r="Z15" s="52">
        <f t="shared" si="5"/>
        <v>0</v>
      </c>
      <c r="AA15" s="100">
        <f t="shared" si="6"/>
        <v>0</v>
      </c>
      <c r="AB15" s="100" t="e">
        <f t="shared" si="7"/>
        <v>#VALUE!</v>
      </c>
    </row>
    <row r="16" spans="1:28" ht="34.5" x14ac:dyDescent="0.35">
      <c r="A16" s="46" t="s">
        <v>1</v>
      </c>
      <c r="B16" s="13" t="s">
        <v>51</v>
      </c>
      <c r="C16" s="19" t="s">
        <v>3</v>
      </c>
      <c r="D16" s="19" t="s">
        <v>17</v>
      </c>
      <c r="E16" s="19" t="s">
        <v>52</v>
      </c>
      <c r="F16" s="20">
        <v>3400000</v>
      </c>
      <c r="G16" s="20">
        <v>600000</v>
      </c>
      <c r="H16" s="21" t="s">
        <v>50</v>
      </c>
      <c r="I16" s="19" t="s">
        <v>44</v>
      </c>
      <c r="J16" s="17" t="s">
        <v>45</v>
      </c>
      <c r="K16" s="18">
        <v>2017</v>
      </c>
      <c r="L16" s="113"/>
      <c r="N16" s="46" t="s">
        <v>1</v>
      </c>
      <c r="O16" s="13" t="s">
        <v>51</v>
      </c>
      <c r="P16" s="19" t="s">
        <v>3</v>
      </c>
      <c r="Q16" s="19" t="s">
        <v>17</v>
      </c>
      <c r="R16" s="19" t="s">
        <v>52</v>
      </c>
      <c r="S16" s="36">
        <v>3400000</v>
      </c>
      <c r="T16" s="20">
        <v>600000</v>
      </c>
      <c r="V16" s="51" t="b">
        <f t="shared" si="1"/>
        <v>1</v>
      </c>
      <c r="W16" s="51" t="b">
        <f t="shared" si="2"/>
        <v>1</v>
      </c>
      <c r="X16" s="51" t="b">
        <f t="shared" si="3"/>
        <v>1</v>
      </c>
      <c r="Y16" s="51" t="b">
        <f t="shared" si="4"/>
        <v>1</v>
      </c>
      <c r="Z16" s="52">
        <f t="shared" si="5"/>
        <v>0</v>
      </c>
      <c r="AA16" s="100">
        <f t="shared" si="6"/>
        <v>0</v>
      </c>
      <c r="AB16" s="100" t="e">
        <f t="shared" si="7"/>
        <v>#VALUE!</v>
      </c>
    </row>
    <row r="17" spans="1:28" ht="34.5" x14ac:dyDescent="0.35">
      <c r="A17" s="45" t="s">
        <v>1</v>
      </c>
      <c r="B17" s="7" t="s">
        <v>53</v>
      </c>
      <c r="C17" s="24" t="s">
        <v>3</v>
      </c>
      <c r="D17" s="24" t="s">
        <v>17</v>
      </c>
      <c r="E17" s="24" t="s">
        <v>52</v>
      </c>
      <c r="F17" s="20">
        <v>2975000</v>
      </c>
      <c r="G17" s="25">
        <v>525000</v>
      </c>
      <c r="H17" s="26" t="s">
        <v>54</v>
      </c>
      <c r="I17" s="24" t="s">
        <v>44</v>
      </c>
      <c r="J17" s="11" t="s">
        <v>45</v>
      </c>
      <c r="K17" s="12">
        <v>2017</v>
      </c>
      <c r="L17" s="113"/>
      <c r="N17" s="45" t="s">
        <v>1</v>
      </c>
      <c r="O17" s="7" t="s">
        <v>53</v>
      </c>
      <c r="P17" s="24" t="s">
        <v>3</v>
      </c>
      <c r="Q17" s="24" t="s">
        <v>17</v>
      </c>
      <c r="R17" s="24" t="s">
        <v>52</v>
      </c>
      <c r="S17" s="36">
        <v>2975000</v>
      </c>
      <c r="T17" s="25">
        <v>525000</v>
      </c>
      <c r="V17" s="51" t="b">
        <f t="shared" si="1"/>
        <v>1</v>
      </c>
      <c r="W17" s="51" t="b">
        <f t="shared" si="2"/>
        <v>1</v>
      </c>
      <c r="X17" s="51" t="b">
        <f t="shared" si="3"/>
        <v>1</v>
      </c>
      <c r="Y17" s="51" t="b">
        <f t="shared" si="4"/>
        <v>1</v>
      </c>
      <c r="Z17" s="52">
        <f t="shared" si="5"/>
        <v>0</v>
      </c>
      <c r="AA17" s="100">
        <f t="shared" si="6"/>
        <v>0</v>
      </c>
      <c r="AB17" s="100" t="e">
        <f t="shared" si="7"/>
        <v>#VALUE!</v>
      </c>
    </row>
    <row r="18" spans="1:28" ht="46" x14ac:dyDescent="0.35">
      <c r="A18" s="46" t="s">
        <v>19</v>
      </c>
      <c r="B18" s="13" t="s">
        <v>55</v>
      </c>
      <c r="C18" s="19" t="s">
        <v>3</v>
      </c>
      <c r="D18" s="19" t="s">
        <v>21</v>
      </c>
      <c r="E18" s="19" t="s">
        <v>56</v>
      </c>
      <c r="F18" s="28">
        <v>15007940</v>
      </c>
      <c r="G18" s="28">
        <v>2648460</v>
      </c>
      <c r="H18" s="21" t="s">
        <v>43</v>
      </c>
      <c r="I18" s="19" t="s">
        <v>44</v>
      </c>
      <c r="J18" s="17" t="s">
        <v>45</v>
      </c>
      <c r="K18" s="18">
        <v>2017</v>
      </c>
      <c r="L18" s="113"/>
      <c r="N18" s="46" t="s">
        <v>19</v>
      </c>
      <c r="O18" s="13" t="s">
        <v>55</v>
      </c>
      <c r="P18" s="19" t="s">
        <v>3</v>
      </c>
      <c r="Q18" s="19" t="s">
        <v>21</v>
      </c>
      <c r="R18" s="19" t="s">
        <v>56</v>
      </c>
      <c r="S18" s="31">
        <v>15007940</v>
      </c>
      <c r="T18" s="28">
        <v>2648460</v>
      </c>
      <c r="V18" s="51" t="b">
        <f t="shared" si="1"/>
        <v>1</v>
      </c>
      <c r="W18" s="51" t="b">
        <f t="shared" si="2"/>
        <v>1</v>
      </c>
      <c r="X18" s="51" t="b">
        <f t="shared" si="3"/>
        <v>1</v>
      </c>
      <c r="Y18" s="51" t="b">
        <f t="shared" si="4"/>
        <v>1</v>
      </c>
      <c r="Z18" s="52">
        <f t="shared" si="5"/>
        <v>0</v>
      </c>
      <c r="AA18" s="100">
        <f t="shared" si="6"/>
        <v>0</v>
      </c>
      <c r="AB18" s="100" t="e">
        <f t="shared" si="7"/>
        <v>#VALUE!</v>
      </c>
    </row>
    <row r="19" spans="1:28" ht="57.5" x14ac:dyDescent="0.35">
      <c r="A19" s="45" t="s">
        <v>19</v>
      </c>
      <c r="B19" s="7" t="s">
        <v>57</v>
      </c>
      <c r="C19" s="24" t="s">
        <v>3</v>
      </c>
      <c r="D19" s="24" t="s">
        <v>21</v>
      </c>
      <c r="E19" s="24" t="s">
        <v>58</v>
      </c>
      <c r="F19" s="28">
        <v>10862592</v>
      </c>
      <c r="G19" s="29">
        <v>1916929.25</v>
      </c>
      <c r="H19" s="26" t="s">
        <v>54</v>
      </c>
      <c r="I19" s="24" t="s">
        <v>44</v>
      </c>
      <c r="J19" s="11" t="s">
        <v>45</v>
      </c>
      <c r="K19" s="12">
        <v>2017</v>
      </c>
      <c r="L19" s="113"/>
      <c r="N19" s="45" t="s">
        <v>19</v>
      </c>
      <c r="O19" s="7" t="s">
        <v>57</v>
      </c>
      <c r="P19" s="24" t="s">
        <v>3</v>
      </c>
      <c r="Q19" s="24" t="s">
        <v>21</v>
      </c>
      <c r="R19" s="24" t="s">
        <v>58</v>
      </c>
      <c r="S19" s="31">
        <v>10862592</v>
      </c>
      <c r="T19" s="29">
        <v>1916929.25</v>
      </c>
      <c r="V19" s="51" t="b">
        <f t="shared" si="1"/>
        <v>1</v>
      </c>
      <c r="W19" s="51" t="b">
        <f t="shared" si="2"/>
        <v>1</v>
      </c>
      <c r="X19" s="51" t="b">
        <f t="shared" si="3"/>
        <v>1</v>
      </c>
      <c r="Y19" s="51" t="b">
        <f t="shared" si="4"/>
        <v>1</v>
      </c>
      <c r="Z19" s="52">
        <f t="shared" si="5"/>
        <v>0</v>
      </c>
      <c r="AA19" s="100">
        <f t="shared" si="6"/>
        <v>0</v>
      </c>
      <c r="AB19" s="100" t="e">
        <f t="shared" si="7"/>
        <v>#VALUE!</v>
      </c>
    </row>
    <row r="20" spans="1:28" ht="57.5" x14ac:dyDescent="0.35">
      <c r="A20" s="45" t="s">
        <v>19</v>
      </c>
      <c r="B20" s="7" t="s">
        <v>59</v>
      </c>
      <c r="C20" s="24" t="s">
        <v>3</v>
      </c>
      <c r="D20" s="24" t="s">
        <v>60</v>
      </c>
      <c r="E20" s="24" t="s">
        <v>61</v>
      </c>
      <c r="F20" s="28">
        <v>8656128</v>
      </c>
      <c r="G20" s="29">
        <v>1527552</v>
      </c>
      <c r="H20" s="26" t="s">
        <v>54</v>
      </c>
      <c r="I20" s="24" t="s">
        <v>44</v>
      </c>
      <c r="J20" s="11" t="s">
        <v>45</v>
      </c>
      <c r="K20" s="12">
        <v>2017</v>
      </c>
      <c r="L20" s="113"/>
      <c r="N20" s="45" t="s">
        <v>19</v>
      </c>
      <c r="O20" s="7" t="s">
        <v>59</v>
      </c>
      <c r="P20" s="24" t="s">
        <v>3</v>
      </c>
      <c r="Q20" s="24" t="s">
        <v>60</v>
      </c>
      <c r="R20" s="24" t="s">
        <v>61</v>
      </c>
      <c r="S20" s="31">
        <v>8656128</v>
      </c>
      <c r="T20" s="29">
        <v>1527552</v>
      </c>
      <c r="V20" s="51" t="b">
        <f t="shared" si="1"/>
        <v>1</v>
      </c>
      <c r="W20" s="51" t="b">
        <f t="shared" si="2"/>
        <v>1</v>
      </c>
      <c r="X20" s="51" t="b">
        <f t="shared" si="3"/>
        <v>1</v>
      </c>
      <c r="Y20" s="51" t="b">
        <f t="shared" si="4"/>
        <v>1</v>
      </c>
      <c r="Z20" s="52">
        <f t="shared" si="5"/>
        <v>0</v>
      </c>
      <c r="AA20" s="100">
        <f t="shared" si="6"/>
        <v>0</v>
      </c>
      <c r="AB20" s="100" t="e">
        <f t="shared" si="7"/>
        <v>#VALUE!</v>
      </c>
    </row>
    <row r="21" spans="1:28" ht="57.5" x14ac:dyDescent="0.35">
      <c r="A21" s="45" t="s">
        <v>29</v>
      </c>
      <c r="B21" s="7" t="s">
        <v>62</v>
      </c>
      <c r="C21" s="24" t="s">
        <v>3</v>
      </c>
      <c r="D21" s="8" t="s">
        <v>63</v>
      </c>
      <c r="E21" s="8" t="s">
        <v>64</v>
      </c>
      <c r="F21" s="20">
        <v>29340276.359999999</v>
      </c>
      <c r="G21" s="20">
        <v>5177695.83</v>
      </c>
      <c r="H21" s="26" t="s">
        <v>65</v>
      </c>
      <c r="I21" s="30" t="s">
        <v>66</v>
      </c>
      <c r="J21" s="11" t="s">
        <v>67</v>
      </c>
      <c r="K21" s="12">
        <v>2017</v>
      </c>
      <c r="L21" s="113"/>
      <c r="N21" s="45" t="s">
        <v>29</v>
      </c>
      <c r="O21" s="7" t="s">
        <v>62</v>
      </c>
      <c r="P21" s="24" t="s">
        <v>3</v>
      </c>
      <c r="Q21" s="8" t="s">
        <v>63</v>
      </c>
      <c r="R21" s="8" t="s">
        <v>64</v>
      </c>
      <c r="S21" s="55">
        <v>29340276.359999999</v>
      </c>
      <c r="T21" s="55">
        <v>5177695.83</v>
      </c>
      <c r="V21" s="51" t="b">
        <f t="shared" si="1"/>
        <v>1</v>
      </c>
      <c r="W21" s="51" t="b">
        <f t="shared" si="2"/>
        <v>1</v>
      </c>
      <c r="X21" s="51" t="b">
        <f t="shared" si="3"/>
        <v>1</v>
      </c>
      <c r="Y21" s="51" t="b">
        <f t="shared" si="4"/>
        <v>1</v>
      </c>
      <c r="Z21" s="52">
        <f t="shared" si="5"/>
        <v>0</v>
      </c>
      <c r="AA21" s="100">
        <f t="shared" si="6"/>
        <v>0</v>
      </c>
      <c r="AB21" s="100" t="e">
        <f t="shared" si="7"/>
        <v>#VALUE!</v>
      </c>
    </row>
    <row r="22" spans="1:28" ht="34.5" x14ac:dyDescent="0.35">
      <c r="A22" s="46" t="s">
        <v>29</v>
      </c>
      <c r="B22" s="13" t="s">
        <v>68</v>
      </c>
      <c r="C22" s="19" t="s">
        <v>3</v>
      </c>
      <c r="D22" s="14" t="s">
        <v>69</v>
      </c>
      <c r="E22" s="14" t="s">
        <v>70</v>
      </c>
      <c r="F22" s="20">
        <v>10000000</v>
      </c>
      <c r="G22" s="20">
        <v>1764706</v>
      </c>
      <c r="H22" s="21" t="s">
        <v>65</v>
      </c>
      <c r="I22" s="22" t="s">
        <v>66</v>
      </c>
      <c r="J22" s="17" t="s">
        <v>67</v>
      </c>
      <c r="K22" s="18">
        <v>2017</v>
      </c>
      <c r="L22" s="113"/>
      <c r="N22" s="46" t="s">
        <v>29</v>
      </c>
      <c r="O22" s="13" t="s">
        <v>68</v>
      </c>
      <c r="P22" s="19" t="s">
        <v>3</v>
      </c>
      <c r="Q22" s="14" t="s">
        <v>69</v>
      </c>
      <c r="R22" s="14" t="s">
        <v>70</v>
      </c>
      <c r="S22" s="36">
        <v>10000000</v>
      </c>
      <c r="T22" s="20">
        <v>1764706</v>
      </c>
      <c r="V22" s="51" t="b">
        <f t="shared" si="1"/>
        <v>1</v>
      </c>
      <c r="W22" s="51" t="b">
        <f t="shared" si="2"/>
        <v>1</v>
      </c>
      <c r="X22" s="51" t="b">
        <f t="shared" si="3"/>
        <v>1</v>
      </c>
      <c r="Y22" s="51" t="b">
        <f t="shared" si="4"/>
        <v>1</v>
      </c>
      <c r="Z22" s="52">
        <f t="shared" si="5"/>
        <v>0</v>
      </c>
      <c r="AA22" s="100">
        <f t="shared" si="6"/>
        <v>0</v>
      </c>
      <c r="AB22" s="100" t="e">
        <f t="shared" si="7"/>
        <v>#VALUE!</v>
      </c>
    </row>
    <row r="23" spans="1:28" ht="23" x14ac:dyDescent="0.35">
      <c r="A23" s="46" t="s">
        <v>1</v>
      </c>
      <c r="B23" s="13" t="s">
        <v>71</v>
      </c>
      <c r="C23" s="19" t="s">
        <v>3</v>
      </c>
      <c r="D23" s="14" t="s">
        <v>4</v>
      </c>
      <c r="E23" s="14" t="s">
        <v>72</v>
      </c>
      <c r="F23" s="20">
        <v>8500000</v>
      </c>
      <c r="G23" s="20">
        <v>1500000</v>
      </c>
      <c r="H23" s="21" t="s">
        <v>73</v>
      </c>
      <c r="I23" s="19" t="s">
        <v>74</v>
      </c>
      <c r="J23" s="17" t="s">
        <v>75</v>
      </c>
      <c r="K23" s="18">
        <v>2018</v>
      </c>
      <c r="L23" s="113"/>
      <c r="N23" s="46" t="s">
        <v>1</v>
      </c>
      <c r="O23" s="13" t="s">
        <v>71</v>
      </c>
      <c r="P23" s="19" t="s">
        <v>3</v>
      </c>
      <c r="Q23" s="14" t="s">
        <v>4</v>
      </c>
      <c r="R23" s="14" t="s">
        <v>72</v>
      </c>
      <c r="S23" s="36">
        <v>8500000</v>
      </c>
      <c r="T23" s="20">
        <v>1500000</v>
      </c>
      <c r="V23" s="51" t="b">
        <f t="shared" si="1"/>
        <v>1</v>
      </c>
      <c r="W23" s="51" t="b">
        <f t="shared" si="2"/>
        <v>1</v>
      </c>
      <c r="X23" s="51" t="b">
        <f t="shared" si="3"/>
        <v>1</v>
      </c>
      <c r="Y23" s="51" t="b">
        <f t="shared" si="4"/>
        <v>1</v>
      </c>
      <c r="Z23" s="52">
        <f t="shared" si="5"/>
        <v>0</v>
      </c>
      <c r="AA23" s="100">
        <f t="shared" si="6"/>
        <v>0</v>
      </c>
      <c r="AB23" s="100" t="e">
        <f t="shared" si="7"/>
        <v>#VALUE!</v>
      </c>
    </row>
    <row r="24" spans="1:28" ht="69" x14ac:dyDescent="0.35">
      <c r="A24" s="45" t="s">
        <v>19</v>
      </c>
      <c r="B24" s="7" t="s">
        <v>76</v>
      </c>
      <c r="C24" s="24" t="s">
        <v>3</v>
      </c>
      <c r="D24" s="8" t="s">
        <v>21</v>
      </c>
      <c r="E24" s="14" t="s">
        <v>77</v>
      </c>
      <c r="F24" s="28">
        <v>8333999.25</v>
      </c>
      <c r="G24" s="28">
        <v>1470706.35</v>
      </c>
      <c r="H24" s="21" t="s">
        <v>73</v>
      </c>
      <c r="I24" s="19" t="s">
        <v>74</v>
      </c>
      <c r="J24" s="17" t="s">
        <v>75</v>
      </c>
      <c r="K24" s="18">
        <v>2018</v>
      </c>
      <c r="L24" s="113"/>
      <c r="N24" s="45" t="s">
        <v>19</v>
      </c>
      <c r="O24" s="7" t="s">
        <v>76</v>
      </c>
      <c r="P24" s="24" t="s">
        <v>3</v>
      </c>
      <c r="Q24" s="8" t="s">
        <v>21</v>
      </c>
      <c r="R24" s="56" t="s">
        <v>77</v>
      </c>
      <c r="S24" s="31">
        <v>8333999.25</v>
      </c>
      <c r="T24" s="31">
        <v>1470706.35</v>
      </c>
      <c r="V24" s="51" t="b">
        <f t="shared" si="1"/>
        <v>1</v>
      </c>
      <c r="W24" s="51" t="b">
        <f t="shared" si="2"/>
        <v>1</v>
      </c>
      <c r="X24" s="51" t="b">
        <f t="shared" si="3"/>
        <v>1</v>
      </c>
      <c r="Y24" s="51" t="b">
        <f t="shared" si="4"/>
        <v>1</v>
      </c>
      <c r="Z24" s="52">
        <f t="shared" si="5"/>
        <v>0</v>
      </c>
      <c r="AA24" s="100">
        <f t="shared" si="6"/>
        <v>0</v>
      </c>
      <c r="AB24" s="100" t="e">
        <f t="shared" si="7"/>
        <v>#VALUE!</v>
      </c>
    </row>
    <row r="25" spans="1:28" ht="69" x14ac:dyDescent="0.35">
      <c r="A25" s="46" t="s">
        <v>19</v>
      </c>
      <c r="B25" s="13" t="s">
        <v>78</v>
      </c>
      <c r="C25" s="19" t="s">
        <v>3</v>
      </c>
      <c r="D25" s="14" t="s">
        <v>21</v>
      </c>
      <c r="E25" s="14" t="s">
        <v>79</v>
      </c>
      <c r="F25" s="28">
        <v>2776753.56</v>
      </c>
      <c r="G25" s="28">
        <v>490015.33</v>
      </c>
      <c r="H25" s="21" t="s">
        <v>80</v>
      </c>
      <c r="I25" s="19" t="s">
        <v>74</v>
      </c>
      <c r="J25" s="17" t="s">
        <v>75</v>
      </c>
      <c r="K25" s="18">
        <v>2018</v>
      </c>
      <c r="L25" s="113"/>
      <c r="N25" s="46" t="s">
        <v>19</v>
      </c>
      <c r="O25" s="13" t="s">
        <v>78</v>
      </c>
      <c r="P25" s="19" t="s">
        <v>3</v>
      </c>
      <c r="Q25" s="14" t="s">
        <v>21</v>
      </c>
      <c r="R25" s="56" t="s">
        <v>79</v>
      </c>
      <c r="S25" s="31">
        <v>2776753.56</v>
      </c>
      <c r="T25" s="31">
        <v>490015.33</v>
      </c>
      <c r="V25" s="51" t="b">
        <f t="shared" si="1"/>
        <v>1</v>
      </c>
      <c r="W25" s="51" t="b">
        <f t="shared" si="2"/>
        <v>1</v>
      </c>
      <c r="X25" s="51" t="b">
        <f t="shared" si="3"/>
        <v>1</v>
      </c>
      <c r="Y25" s="51" t="b">
        <f t="shared" si="4"/>
        <v>1</v>
      </c>
      <c r="Z25" s="52">
        <f t="shared" si="5"/>
        <v>0</v>
      </c>
      <c r="AA25" s="100">
        <f t="shared" si="6"/>
        <v>0</v>
      </c>
      <c r="AB25" s="100" t="e">
        <f t="shared" si="7"/>
        <v>#VALUE!</v>
      </c>
    </row>
    <row r="26" spans="1:28" ht="69" x14ac:dyDescent="0.35">
      <c r="A26" s="45" t="s">
        <v>19</v>
      </c>
      <c r="B26" s="7" t="s">
        <v>81</v>
      </c>
      <c r="C26" s="24" t="s">
        <v>3</v>
      </c>
      <c r="D26" s="8" t="s">
        <v>21</v>
      </c>
      <c r="E26" s="14" t="s">
        <v>82</v>
      </c>
      <c r="F26" s="28">
        <v>5778347</v>
      </c>
      <c r="G26" s="28">
        <v>1019709</v>
      </c>
      <c r="H26" s="21" t="s">
        <v>80</v>
      </c>
      <c r="I26" s="19" t="s">
        <v>74</v>
      </c>
      <c r="J26" s="17" t="s">
        <v>75</v>
      </c>
      <c r="K26" s="18">
        <v>2018</v>
      </c>
      <c r="L26" s="113"/>
      <c r="N26" s="45" t="s">
        <v>19</v>
      </c>
      <c r="O26" s="7" t="s">
        <v>81</v>
      </c>
      <c r="P26" s="24" t="s">
        <v>3</v>
      </c>
      <c r="Q26" s="8" t="s">
        <v>21</v>
      </c>
      <c r="R26" s="56" t="s">
        <v>82</v>
      </c>
      <c r="S26" s="31">
        <v>5778347</v>
      </c>
      <c r="T26" s="31">
        <v>1019709</v>
      </c>
      <c r="V26" s="51" t="b">
        <f t="shared" si="1"/>
        <v>1</v>
      </c>
      <c r="W26" s="51" t="b">
        <f t="shared" si="2"/>
        <v>1</v>
      </c>
      <c r="X26" s="51" t="b">
        <f t="shared" si="3"/>
        <v>1</v>
      </c>
      <c r="Y26" s="51" t="b">
        <f t="shared" si="4"/>
        <v>1</v>
      </c>
      <c r="Z26" s="52">
        <f t="shared" si="5"/>
        <v>0</v>
      </c>
      <c r="AA26" s="100">
        <f t="shared" si="6"/>
        <v>0</v>
      </c>
      <c r="AB26" s="100" t="e">
        <f t="shared" si="7"/>
        <v>#VALUE!</v>
      </c>
    </row>
    <row r="27" spans="1:28" ht="69" x14ac:dyDescent="0.35">
      <c r="A27" s="46" t="s">
        <v>19</v>
      </c>
      <c r="B27" s="13" t="s">
        <v>83</v>
      </c>
      <c r="C27" s="13" t="s">
        <v>3</v>
      </c>
      <c r="D27" s="14" t="s">
        <v>21</v>
      </c>
      <c r="E27" s="14" t="s">
        <v>84</v>
      </c>
      <c r="F27" s="15">
        <v>12832845.710000001</v>
      </c>
      <c r="G27" s="15">
        <v>2264619.84</v>
      </c>
      <c r="H27" s="16" t="s">
        <v>85</v>
      </c>
      <c r="I27" s="17" t="s">
        <v>74</v>
      </c>
      <c r="J27" s="17" t="s">
        <v>75</v>
      </c>
      <c r="K27" s="18">
        <v>2018</v>
      </c>
      <c r="L27" s="113"/>
      <c r="N27" s="46" t="s">
        <v>19</v>
      </c>
      <c r="O27" s="13" t="s">
        <v>83</v>
      </c>
      <c r="P27" s="13" t="s">
        <v>3</v>
      </c>
      <c r="Q27" s="14" t="s">
        <v>21</v>
      </c>
      <c r="R27" s="14" t="s">
        <v>84</v>
      </c>
      <c r="S27" s="54">
        <v>12832845.710000001</v>
      </c>
      <c r="T27" s="15">
        <v>2264619.84</v>
      </c>
      <c r="V27" s="51" t="b">
        <f t="shared" si="1"/>
        <v>1</v>
      </c>
      <c r="W27" s="51" t="b">
        <f t="shared" si="2"/>
        <v>1</v>
      </c>
      <c r="X27" s="51" t="b">
        <f t="shared" si="3"/>
        <v>1</v>
      </c>
      <c r="Y27" s="51" t="b">
        <f t="shared" si="4"/>
        <v>1</v>
      </c>
      <c r="Z27" s="52">
        <f t="shared" si="5"/>
        <v>0</v>
      </c>
      <c r="AA27" s="100">
        <f t="shared" si="6"/>
        <v>0</v>
      </c>
      <c r="AB27" s="100" t="e">
        <f t="shared" si="7"/>
        <v>#VALUE!</v>
      </c>
    </row>
    <row r="28" spans="1:28" ht="124.5" customHeight="1" x14ac:dyDescent="0.35">
      <c r="A28" s="46" t="s">
        <v>1</v>
      </c>
      <c r="B28" s="13" t="s">
        <v>86</v>
      </c>
      <c r="C28" s="13" t="s">
        <v>3</v>
      </c>
      <c r="D28" s="14" t="s">
        <v>4</v>
      </c>
      <c r="E28" s="14" t="s">
        <v>87</v>
      </c>
      <c r="F28" s="15">
        <v>12750000</v>
      </c>
      <c r="G28" s="15">
        <v>2250000</v>
      </c>
      <c r="H28" s="16" t="s">
        <v>245</v>
      </c>
      <c r="I28" s="17" t="s">
        <v>88</v>
      </c>
      <c r="J28" s="17" t="s">
        <v>89</v>
      </c>
      <c r="K28" s="18">
        <v>2018</v>
      </c>
      <c r="L28" s="113" t="s">
        <v>280</v>
      </c>
      <c r="N28" s="46" t="s">
        <v>1</v>
      </c>
      <c r="O28" s="13" t="s">
        <v>86</v>
      </c>
      <c r="P28" s="13" t="s">
        <v>3</v>
      </c>
      <c r="Q28" s="14" t="s">
        <v>4</v>
      </c>
      <c r="R28" s="14" t="s">
        <v>87</v>
      </c>
      <c r="S28" s="54">
        <v>12750000</v>
      </c>
      <c r="T28" s="15">
        <v>2250000</v>
      </c>
      <c r="V28" s="51" t="b">
        <f t="shared" si="1"/>
        <v>1</v>
      </c>
      <c r="W28" s="51" t="b">
        <f t="shared" si="2"/>
        <v>1</v>
      </c>
      <c r="X28" s="51" t="b">
        <f t="shared" si="3"/>
        <v>1</v>
      </c>
      <c r="Y28" s="51" t="b">
        <f t="shared" si="4"/>
        <v>1</v>
      </c>
      <c r="Z28" s="52">
        <f t="shared" si="5"/>
        <v>0</v>
      </c>
      <c r="AA28" s="100">
        <f t="shared" si="6"/>
        <v>0</v>
      </c>
      <c r="AB28" s="100" t="e">
        <f t="shared" si="7"/>
        <v>#VALUE!</v>
      </c>
    </row>
    <row r="29" spans="1:28" ht="74.25" customHeight="1" x14ac:dyDescent="0.35">
      <c r="A29" s="46" t="s">
        <v>1</v>
      </c>
      <c r="B29" s="13" t="s">
        <v>86</v>
      </c>
      <c r="C29" s="13" t="s">
        <v>3</v>
      </c>
      <c r="D29" s="14" t="s">
        <v>4</v>
      </c>
      <c r="E29" s="14" t="s">
        <v>87</v>
      </c>
      <c r="F29" s="15"/>
      <c r="G29" s="15"/>
      <c r="H29" s="16" t="s">
        <v>92</v>
      </c>
      <c r="I29" s="17" t="s">
        <v>88</v>
      </c>
      <c r="J29" s="17" t="s">
        <v>89</v>
      </c>
      <c r="K29" s="18">
        <v>2018</v>
      </c>
      <c r="L29" s="113" t="s">
        <v>281</v>
      </c>
      <c r="N29" s="46" t="s">
        <v>1</v>
      </c>
      <c r="O29" s="13" t="s">
        <v>86</v>
      </c>
      <c r="P29" s="13" t="s">
        <v>3</v>
      </c>
      <c r="Q29" s="14" t="s">
        <v>4</v>
      </c>
      <c r="R29" s="14" t="s">
        <v>87</v>
      </c>
      <c r="S29" s="54"/>
      <c r="T29" s="15"/>
      <c r="V29" s="51" t="b">
        <f t="shared" si="1"/>
        <v>1</v>
      </c>
      <c r="W29" s="51" t="b">
        <f t="shared" si="2"/>
        <v>1</v>
      </c>
      <c r="X29" s="51" t="b">
        <f t="shared" si="3"/>
        <v>1</v>
      </c>
      <c r="Y29" s="51" t="b">
        <f t="shared" si="4"/>
        <v>1</v>
      </c>
      <c r="Z29" s="52">
        <f t="shared" si="5"/>
        <v>0</v>
      </c>
      <c r="AA29" s="100">
        <f t="shared" si="6"/>
        <v>0</v>
      </c>
      <c r="AB29" s="100" t="e">
        <f t="shared" si="7"/>
        <v>#VALUE!</v>
      </c>
    </row>
    <row r="30" spans="1:28" s="43" customFormat="1" ht="68.25" customHeight="1" x14ac:dyDescent="0.35">
      <c r="A30" s="46" t="s">
        <v>1</v>
      </c>
      <c r="B30" s="13" t="s">
        <v>86</v>
      </c>
      <c r="C30" s="13" t="s">
        <v>3</v>
      </c>
      <c r="D30" s="14" t="s">
        <v>4</v>
      </c>
      <c r="E30" s="14" t="s">
        <v>87</v>
      </c>
      <c r="F30" s="15"/>
      <c r="G30" s="15"/>
      <c r="H30" s="16" t="s">
        <v>191</v>
      </c>
      <c r="I30" s="17" t="s">
        <v>88</v>
      </c>
      <c r="J30" s="17" t="s">
        <v>89</v>
      </c>
      <c r="K30" s="18">
        <v>2018</v>
      </c>
      <c r="L30" s="113" t="s">
        <v>282</v>
      </c>
      <c r="N30" s="46" t="s">
        <v>1</v>
      </c>
      <c r="O30" s="13" t="s">
        <v>86</v>
      </c>
      <c r="P30" s="13" t="s">
        <v>3</v>
      </c>
      <c r="Q30" s="14" t="s">
        <v>4</v>
      </c>
      <c r="R30" s="14" t="s">
        <v>87</v>
      </c>
      <c r="S30" s="54"/>
      <c r="T30" s="15"/>
      <c r="V30" s="51" t="b">
        <f t="shared" si="1"/>
        <v>1</v>
      </c>
      <c r="W30" s="51" t="b">
        <f t="shared" si="2"/>
        <v>1</v>
      </c>
      <c r="X30" s="51" t="b">
        <f t="shared" si="3"/>
        <v>1</v>
      </c>
      <c r="Y30" s="51" t="b">
        <f t="shared" si="4"/>
        <v>1</v>
      </c>
      <c r="Z30" s="52">
        <f t="shared" si="5"/>
        <v>0</v>
      </c>
      <c r="AA30" s="100">
        <f t="shared" si="6"/>
        <v>0</v>
      </c>
      <c r="AB30" s="100" t="e">
        <f t="shared" si="7"/>
        <v>#VALUE!</v>
      </c>
    </row>
    <row r="31" spans="1:28" ht="57.5" x14ac:dyDescent="0.35">
      <c r="A31" s="46" t="s">
        <v>1</v>
      </c>
      <c r="B31" s="13" t="s">
        <v>90</v>
      </c>
      <c r="C31" s="13" t="s">
        <v>3</v>
      </c>
      <c r="D31" s="14" t="s">
        <v>13</v>
      </c>
      <c r="E31" s="14" t="s">
        <v>91</v>
      </c>
      <c r="F31" s="15">
        <v>7735000</v>
      </c>
      <c r="G31" s="15">
        <v>1365000</v>
      </c>
      <c r="H31" s="16" t="s">
        <v>92</v>
      </c>
      <c r="I31" s="17" t="s">
        <v>93</v>
      </c>
      <c r="J31" s="17" t="s">
        <v>94</v>
      </c>
      <c r="K31" s="18">
        <v>2018</v>
      </c>
      <c r="L31" s="113"/>
      <c r="N31" s="46" t="s">
        <v>1</v>
      </c>
      <c r="O31" s="13" t="s">
        <v>90</v>
      </c>
      <c r="P31" s="13" t="s">
        <v>3</v>
      </c>
      <c r="Q31" s="14" t="s">
        <v>13</v>
      </c>
      <c r="R31" s="14" t="s">
        <v>91</v>
      </c>
      <c r="S31" s="54">
        <v>7735000</v>
      </c>
      <c r="T31" s="15">
        <v>1365000</v>
      </c>
      <c r="V31" s="51" t="b">
        <f t="shared" si="1"/>
        <v>1</v>
      </c>
      <c r="W31" s="51" t="b">
        <f t="shared" si="2"/>
        <v>1</v>
      </c>
      <c r="X31" s="51" t="b">
        <f t="shared" si="3"/>
        <v>1</v>
      </c>
      <c r="Y31" s="51" t="b">
        <f t="shared" si="4"/>
        <v>1</v>
      </c>
      <c r="Z31" s="52">
        <f t="shared" si="5"/>
        <v>0</v>
      </c>
      <c r="AA31" s="100">
        <f t="shared" si="6"/>
        <v>0</v>
      </c>
      <c r="AB31" s="100" t="e">
        <f t="shared" si="7"/>
        <v>#VALUE!</v>
      </c>
    </row>
    <row r="32" spans="1:28" ht="80.5" x14ac:dyDescent="0.35">
      <c r="A32" s="46" t="s">
        <v>19</v>
      </c>
      <c r="B32" s="13" t="s">
        <v>95</v>
      </c>
      <c r="C32" s="13" t="s">
        <v>3</v>
      </c>
      <c r="D32" s="14" t="s">
        <v>21</v>
      </c>
      <c r="E32" s="14" t="s">
        <v>96</v>
      </c>
      <c r="F32" s="15">
        <v>17578112.079999998</v>
      </c>
      <c r="G32" s="15">
        <v>3102019.78</v>
      </c>
      <c r="H32" s="16" t="s">
        <v>97</v>
      </c>
      <c r="I32" s="17" t="s">
        <v>98</v>
      </c>
      <c r="J32" s="17" t="s">
        <v>99</v>
      </c>
      <c r="K32" s="18">
        <v>2019</v>
      </c>
      <c r="L32" s="113"/>
      <c r="N32" s="46" t="s">
        <v>19</v>
      </c>
      <c r="O32" s="13" t="s">
        <v>95</v>
      </c>
      <c r="P32" s="13" t="s">
        <v>3</v>
      </c>
      <c r="Q32" s="14" t="s">
        <v>21</v>
      </c>
      <c r="R32" s="14" t="s">
        <v>96</v>
      </c>
      <c r="S32" s="54">
        <v>17578112.079999998</v>
      </c>
      <c r="T32" s="15">
        <v>3102019.78</v>
      </c>
      <c r="V32" s="51" t="b">
        <f t="shared" si="1"/>
        <v>1</v>
      </c>
      <c r="W32" s="51" t="b">
        <f t="shared" si="2"/>
        <v>1</v>
      </c>
      <c r="X32" s="51" t="b">
        <f t="shared" si="3"/>
        <v>1</v>
      </c>
      <c r="Y32" s="51" t="b">
        <f t="shared" si="4"/>
        <v>1</v>
      </c>
      <c r="Z32" s="52">
        <f t="shared" si="5"/>
        <v>0</v>
      </c>
      <c r="AA32" s="100">
        <f t="shared" si="6"/>
        <v>0</v>
      </c>
      <c r="AB32" s="100" t="e">
        <f t="shared" si="7"/>
        <v>#VALUE!</v>
      </c>
    </row>
    <row r="33" spans="1:28" ht="69" x14ac:dyDescent="0.35">
      <c r="A33" s="46" t="s">
        <v>19</v>
      </c>
      <c r="B33" s="13" t="s">
        <v>100</v>
      </c>
      <c r="C33" s="13" t="s">
        <v>3</v>
      </c>
      <c r="D33" s="14" t="s">
        <v>21</v>
      </c>
      <c r="E33" s="14" t="s">
        <v>101</v>
      </c>
      <c r="F33" s="15">
        <v>4330700</v>
      </c>
      <c r="G33" s="15">
        <v>764241.18</v>
      </c>
      <c r="H33" s="16" t="s">
        <v>102</v>
      </c>
      <c r="I33" s="17" t="s">
        <v>98</v>
      </c>
      <c r="J33" s="17" t="s">
        <v>99</v>
      </c>
      <c r="K33" s="18">
        <v>2019</v>
      </c>
      <c r="L33" s="113"/>
      <c r="N33" s="46" t="s">
        <v>19</v>
      </c>
      <c r="O33" s="13" t="s">
        <v>100</v>
      </c>
      <c r="P33" s="13" t="s">
        <v>3</v>
      </c>
      <c r="Q33" s="14" t="s">
        <v>21</v>
      </c>
      <c r="R33" s="14" t="s">
        <v>101</v>
      </c>
      <c r="S33" s="54">
        <v>4330700</v>
      </c>
      <c r="T33" s="15">
        <v>764241.18</v>
      </c>
      <c r="V33" s="51" t="b">
        <f t="shared" si="1"/>
        <v>1</v>
      </c>
      <c r="W33" s="51" t="b">
        <f t="shared" si="2"/>
        <v>1</v>
      </c>
      <c r="X33" s="51" t="b">
        <f t="shared" si="3"/>
        <v>1</v>
      </c>
      <c r="Y33" s="51" t="b">
        <f t="shared" si="4"/>
        <v>1</v>
      </c>
      <c r="Z33" s="52">
        <f t="shared" si="5"/>
        <v>0</v>
      </c>
      <c r="AA33" s="100">
        <f t="shared" si="6"/>
        <v>0</v>
      </c>
      <c r="AB33" s="100" t="e">
        <f t="shared" si="7"/>
        <v>#VALUE!</v>
      </c>
    </row>
    <row r="34" spans="1:28" ht="34.5" x14ac:dyDescent="0.35">
      <c r="A34" s="46" t="s">
        <v>1</v>
      </c>
      <c r="B34" s="13" t="s">
        <v>172</v>
      </c>
      <c r="C34" s="13" t="s">
        <v>3</v>
      </c>
      <c r="D34" s="14" t="s">
        <v>13</v>
      </c>
      <c r="E34" s="14" t="s">
        <v>173</v>
      </c>
      <c r="F34" s="15">
        <v>14625950</v>
      </c>
      <c r="G34" s="15">
        <v>2581050</v>
      </c>
      <c r="H34" s="16" t="s">
        <v>97</v>
      </c>
      <c r="I34" s="17" t="s">
        <v>189</v>
      </c>
      <c r="J34" s="17" t="s">
        <v>67</v>
      </c>
      <c r="K34" s="18">
        <v>2019</v>
      </c>
      <c r="L34" s="113"/>
      <c r="N34" s="46" t="s">
        <v>1</v>
      </c>
      <c r="O34" s="13" t="s">
        <v>172</v>
      </c>
      <c r="P34" s="13" t="s">
        <v>3</v>
      </c>
      <c r="Q34" s="14" t="s">
        <v>13</v>
      </c>
      <c r="R34" s="14" t="s">
        <v>173</v>
      </c>
      <c r="S34" s="58">
        <v>14625950</v>
      </c>
      <c r="T34" s="58">
        <v>2581050</v>
      </c>
      <c r="V34" s="51" t="b">
        <f t="shared" si="1"/>
        <v>1</v>
      </c>
      <c r="W34" s="51" t="b">
        <f t="shared" si="2"/>
        <v>1</v>
      </c>
      <c r="X34" s="51" t="b">
        <f t="shared" si="3"/>
        <v>1</v>
      </c>
      <c r="Y34" s="51" t="b">
        <f t="shared" si="4"/>
        <v>1</v>
      </c>
      <c r="Z34" s="52">
        <f t="shared" si="5"/>
        <v>0</v>
      </c>
      <c r="AA34" s="100">
        <f t="shared" si="6"/>
        <v>0</v>
      </c>
      <c r="AB34" s="100" t="e">
        <f t="shared" si="7"/>
        <v>#VALUE!</v>
      </c>
    </row>
    <row r="35" spans="1:28" ht="111.75" customHeight="1" x14ac:dyDescent="0.35">
      <c r="A35" s="46" t="s">
        <v>1</v>
      </c>
      <c r="B35" s="13" t="s">
        <v>190</v>
      </c>
      <c r="C35" s="13" t="s">
        <v>3</v>
      </c>
      <c r="D35" s="14" t="s">
        <v>4</v>
      </c>
      <c r="E35" s="14" t="s">
        <v>192</v>
      </c>
      <c r="F35" s="15">
        <v>0</v>
      </c>
      <c r="G35" s="15">
        <v>0</v>
      </c>
      <c r="H35" s="16" t="s">
        <v>191</v>
      </c>
      <c r="I35" s="17" t="s">
        <v>189</v>
      </c>
      <c r="J35" s="17" t="s">
        <v>67</v>
      </c>
      <c r="K35" s="18">
        <v>2019</v>
      </c>
      <c r="L35" s="113" t="s">
        <v>248</v>
      </c>
      <c r="N35" s="46" t="s">
        <v>1</v>
      </c>
      <c r="O35" s="13" t="s">
        <v>190</v>
      </c>
      <c r="P35" s="13" t="s">
        <v>3</v>
      </c>
      <c r="Q35" s="14" t="s">
        <v>4</v>
      </c>
      <c r="R35" s="14" t="s">
        <v>192</v>
      </c>
      <c r="S35" s="54">
        <v>0</v>
      </c>
      <c r="T35" s="15">
        <v>0</v>
      </c>
      <c r="V35" s="51" t="b">
        <f t="shared" si="1"/>
        <v>1</v>
      </c>
      <c r="W35" s="51" t="b">
        <f t="shared" si="2"/>
        <v>1</v>
      </c>
      <c r="X35" s="51" t="b">
        <f t="shared" si="3"/>
        <v>1</v>
      </c>
      <c r="Y35" s="51" t="b">
        <f t="shared" si="4"/>
        <v>1</v>
      </c>
      <c r="Z35" s="52">
        <f t="shared" si="5"/>
        <v>0</v>
      </c>
      <c r="AA35" s="100">
        <f t="shared" si="6"/>
        <v>0</v>
      </c>
      <c r="AB35" s="100" t="e">
        <f t="shared" si="7"/>
        <v>#VALUE!</v>
      </c>
    </row>
    <row r="36" spans="1:28" ht="99" customHeight="1" x14ac:dyDescent="0.35">
      <c r="A36" s="46" t="s">
        <v>1</v>
      </c>
      <c r="B36" s="13" t="s">
        <v>190</v>
      </c>
      <c r="C36" s="13" t="s">
        <v>3</v>
      </c>
      <c r="D36" s="14" t="s">
        <v>4</v>
      </c>
      <c r="E36" s="14" t="s">
        <v>192</v>
      </c>
      <c r="F36" s="15">
        <v>2994000</v>
      </c>
      <c r="G36" s="15">
        <v>528352.93999999994</v>
      </c>
      <c r="H36" s="16" t="s">
        <v>201</v>
      </c>
      <c r="I36" s="17" t="s">
        <v>189</v>
      </c>
      <c r="J36" s="17" t="s">
        <v>67</v>
      </c>
      <c r="K36" s="18">
        <v>2019</v>
      </c>
      <c r="L36" s="113" t="s">
        <v>249</v>
      </c>
      <c r="N36" s="46" t="s">
        <v>1</v>
      </c>
      <c r="O36" s="13" t="s">
        <v>190</v>
      </c>
      <c r="P36" s="13" t="s">
        <v>3</v>
      </c>
      <c r="Q36" s="14" t="s">
        <v>4</v>
      </c>
      <c r="R36" s="14" t="s">
        <v>192</v>
      </c>
      <c r="S36" s="58">
        <v>2994000</v>
      </c>
      <c r="T36" s="58">
        <v>528352.93999999994</v>
      </c>
      <c r="V36" s="51" t="b">
        <f t="shared" si="1"/>
        <v>1</v>
      </c>
      <c r="W36" s="51" t="b">
        <f t="shared" si="2"/>
        <v>1</v>
      </c>
      <c r="X36" s="51" t="b">
        <f t="shared" si="3"/>
        <v>1</v>
      </c>
      <c r="Y36" s="51" t="b">
        <f t="shared" si="4"/>
        <v>1</v>
      </c>
      <c r="Z36" s="52">
        <f t="shared" si="5"/>
        <v>0</v>
      </c>
      <c r="AA36" s="100">
        <f t="shared" si="6"/>
        <v>0</v>
      </c>
      <c r="AB36" s="100" t="e">
        <f t="shared" si="7"/>
        <v>#VALUE!</v>
      </c>
    </row>
    <row r="37" spans="1:28" s="43" customFormat="1" ht="55.5" customHeight="1" x14ac:dyDescent="0.35">
      <c r="A37" s="46" t="s">
        <v>39</v>
      </c>
      <c r="B37" s="13" t="s">
        <v>193</v>
      </c>
      <c r="C37" s="13" t="s">
        <v>3</v>
      </c>
      <c r="D37" s="14" t="s">
        <v>194</v>
      </c>
      <c r="E37" s="14" t="s">
        <v>195</v>
      </c>
      <c r="F37" s="15">
        <v>3145178.8</v>
      </c>
      <c r="G37" s="15">
        <v>555031.55000000005</v>
      </c>
      <c r="H37" s="16" t="s">
        <v>97</v>
      </c>
      <c r="I37" s="17" t="s">
        <v>189</v>
      </c>
      <c r="J37" s="17" t="s">
        <v>67</v>
      </c>
      <c r="K37" s="18">
        <v>2019</v>
      </c>
      <c r="L37" s="113"/>
      <c r="N37" s="46" t="s">
        <v>39</v>
      </c>
      <c r="O37" s="13" t="s">
        <v>193</v>
      </c>
      <c r="P37" s="13" t="s">
        <v>3</v>
      </c>
      <c r="Q37" s="14" t="s">
        <v>194</v>
      </c>
      <c r="R37" s="14" t="s">
        <v>195</v>
      </c>
      <c r="S37" s="58">
        <v>3145178.8</v>
      </c>
      <c r="T37" s="58">
        <v>555031.55000000005</v>
      </c>
      <c r="V37" s="51" t="b">
        <f t="shared" si="1"/>
        <v>1</v>
      </c>
      <c r="W37" s="51" t="b">
        <f t="shared" si="2"/>
        <v>1</v>
      </c>
      <c r="X37" s="51" t="b">
        <f t="shared" si="3"/>
        <v>1</v>
      </c>
      <c r="Y37" s="51" t="b">
        <f t="shared" si="4"/>
        <v>1</v>
      </c>
      <c r="Z37" s="52">
        <f t="shared" si="5"/>
        <v>0</v>
      </c>
      <c r="AA37" s="100">
        <f t="shared" si="6"/>
        <v>0</v>
      </c>
      <c r="AB37" s="100" t="e">
        <f t="shared" si="7"/>
        <v>#VALUE!</v>
      </c>
    </row>
    <row r="38" spans="1:28" ht="78" customHeight="1" x14ac:dyDescent="0.35">
      <c r="A38" s="46" t="s">
        <v>1</v>
      </c>
      <c r="B38" s="13" t="s">
        <v>196</v>
      </c>
      <c r="C38" s="13" t="s">
        <v>3</v>
      </c>
      <c r="D38" s="14" t="s">
        <v>17</v>
      </c>
      <c r="E38" s="14" t="s">
        <v>197</v>
      </c>
      <c r="F38" s="15">
        <v>8164675</v>
      </c>
      <c r="G38" s="15">
        <v>1440825</v>
      </c>
      <c r="H38" s="16" t="s">
        <v>102</v>
      </c>
      <c r="I38" s="17" t="s">
        <v>198</v>
      </c>
      <c r="J38" s="17" t="s">
        <v>67</v>
      </c>
      <c r="K38" s="18">
        <v>2019</v>
      </c>
      <c r="L38" s="113"/>
      <c r="N38" s="46" t="s">
        <v>1</v>
      </c>
      <c r="O38" s="13" t="s">
        <v>196</v>
      </c>
      <c r="P38" s="13" t="s">
        <v>3</v>
      </c>
      <c r="Q38" s="14" t="s">
        <v>17</v>
      </c>
      <c r="R38" s="14" t="s">
        <v>197</v>
      </c>
      <c r="S38" s="58">
        <v>8164675</v>
      </c>
      <c r="T38" s="58">
        <v>1440825</v>
      </c>
      <c r="V38" s="51" t="b">
        <f t="shared" si="1"/>
        <v>1</v>
      </c>
      <c r="W38" s="51" t="b">
        <f t="shared" si="2"/>
        <v>1</v>
      </c>
      <c r="X38" s="51" t="b">
        <f t="shared" si="3"/>
        <v>1</v>
      </c>
      <c r="Y38" s="51" t="b">
        <f t="shared" si="4"/>
        <v>1</v>
      </c>
      <c r="Z38" s="52">
        <f t="shared" si="5"/>
        <v>0</v>
      </c>
      <c r="AA38" s="100">
        <f t="shared" si="6"/>
        <v>0</v>
      </c>
      <c r="AB38" s="100" t="e">
        <f t="shared" si="7"/>
        <v>#VALUE!</v>
      </c>
    </row>
    <row r="39" spans="1:28" ht="107.25" customHeight="1" x14ac:dyDescent="0.35">
      <c r="A39" s="46" t="s">
        <v>1</v>
      </c>
      <c r="B39" s="13" t="s">
        <v>199</v>
      </c>
      <c r="C39" s="13" t="s">
        <v>3</v>
      </c>
      <c r="D39" s="14" t="s">
        <v>17</v>
      </c>
      <c r="E39" s="14" t="s">
        <v>200</v>
      </c>
      <c r="F39" s="15">
        <v>5034063.8</v>
      </c>
      <c r="G39" s="15">
        <v>888364.2</v>
      </c>
      <c r="H39" s="16" t="s">
        <v>201</v>
      </c>
      <c r="I39" s="17" t="s">
        <v>202</v>
      </c>
      <c r="J39" s="17" t="s">
        <v>67</v>
      </c>
      <c r="K39" s="18">
        <v>2019</v>
      </c>
      <c r="L39" s="113"/>
      <c r="N39" s="46" t="s">
        <v>1</v>
      </c>
      <c r="O39" s="13" t="s">
        <v>199</v>
      </c>
      <c r="P39" s="13" t="s">
        <v>3</v>
      </c>
      <c r="Q39" s="14" t="s">
        <v>17</v>
      </c>
      <c r="R39" s="14" t="s">
        <v>200</v>
      </c>
      <c r="S39" s="58">
        <v>5034063.8</v>
      </c>
      <c r="T39" s="58">
        <v>888364.2</v>
      </c>
      <c r="V39" s="51" t="b">
        <f t="shared" si="1"/>
        <v>1</v>
      </c>
      <c r="W39" s="51" t="b">
        <f t="shared" si="2"/>
        <v>1</v>
      </c>
      <c r="X39" s="51" t="b">
        <f t="shared" si="3"/>
        <v>1</v>
      </c>
      <c r="Y39" s="51" t="b">
        <f t="shared" si="4"/>
        <v>1</v>
      </c>
      <c r="Z39" s="52">
        <f t="shared" si="5"/>
        <v>0</v>
      </c>
      <c r="AA39" s="100">
        <f t="shared" si="6"/>
        <v>0</v>
      </c>
      <c r="AB39" s="100" t="e">
        <f t="shared" si="7"/>
        <v>#VALUE!</v>
      </c>
    </row>
    <row r="40" spans="1:28" ht="34.5" x14ac:dyDescent="0.35">
      <c r="A40" s="46" t="s">
        <v>1</v>
      </c>
      <c r="B40" s="13" t="s">
        <v>283</v>
      </c>
      <c r="C40" s="13" t="s">
        <v>3</v>
      </c>
      <c r="D40" s="14" t="s">
        <v>4</v>
      </c>
      <c r="E40" s="14" t="s">
        <v>284</v>
      </c>
      <c r="F40" s="15">
        <v>3504000</v>
      </c>
      <c r="G40" s="15">
        <v>618352.93999999994</v>
      </c>
      <c r="H40" s="16" t="s">
        <v>285</v>
      </c>
      <c r="I40" s="17" t="s">
        <v>286</v>
      </c>
      <c r="J40" s="17" t="s">
        <v>67</v>
      </c>
      <c r="K40" s="18">
        <v>2020</v>
      </c>
      <c r="L40" s="113"/>
      <c r="N40" s="60" t="s">
        <v>1</v>
      </c>
      <c r="O40" s="61" t="s">
        <v>283</v>
      </c>
      <c r="P40" s="61" t="s">
        <v>3</v>
      </c>
      <c r="Q40" s="62" t="s">
        <v>4</v>
      </c>
      <c r="R40" s="62" t="s">
        <v>284</v>
      </c>
      <c r="S40" s="58">
        <v>3504000</v>
      </c>
      <c r="T40" s="58">
        <v>618352.93999999994</v>
      </c>
      <c r="V40" s="51" t="b">
        <f t="shared" si="1"/>
        <v>1</v>
      </c>
      <c r="W40" s="51" t="b">
        <f t="shared" si="2"/>
        <v>1</v>
      </c>
      <c r="X40" s="51" t="b">
        <f t="shared" si="3"/>
        <v>1</v>
      </c>
      <c r="Y40" s="51" t="b">
        <f t="shared" si="4"/>
        <v>1</v>
      </c>
      <c r="Z40" s="52">
        <f t="shared" si="5"/>
        <v>0</v>
      </c>
      <c r="AA40" s="100">
        <f t="shared" si="6"/>
        <v>0</v>
      </c>
      <c r="AB40" s="100" t="e">
        <f t="shared" si="7"/>
        <v>#VALUE!</v>
      </c>
    </row>
    <row r="41" spans="1:28" ht="148.5" customHeight="1" x14ac:dyDescent="0.35">
      <c r="A41" s="46" t="s">
        <v>1</v>
      </c>
      <c r="B41" s="13" t="s">
        <v>287</v>
      </c>
      <c r="C41" s="13" t="s">
        <v>3</v>
      </c>
      <c r="D41" s="14" t="s">
        <v>17</v>
      </c>
      <c r="E41" s="14" t="s">
        <v>197</v>
      </c>
      <c r="F41" s="15">
        <v>3000000</v>
      </c>
      <c r="G41" s="15">
        <v>529411.76</v>
      </c>
      <c r="H41" s="16" t="s">
        <v>288</v>
      </c>
      <c r="I41" s="17" t="s">
        <v>286</v>
      </c>
      <c r="J41" s="17" t="s">
        <v>67</v>
      </c>
      <c r="K41" s="18">
        <v>2020</v>
      </c>
      <c r="L41" s="113" t="s">
        <v>384</v>
      </c>
      <c r="N41" s="60" t="s">
        <v>1</v>
      </c>
      <c r="O41" s="61" t="s">
        <v>287</v>
      </c>
      <c r="P41" s="61" t="s">
        <v>3</v>
      </c>
      <c r="Q41" s="62" t="s">
        <v>17</v>
      </c>
      <c r="R41" s="62" t="s">
        <v>197</v>
      </c>
      <c r="S41" s="58">
        <v>3000000</v>
      </c>
      <c r="T41" s="58">
        <v>529411.76</v>
      </c>
      <c r="V41" s="51" t="b">
        <f t="shared" si="1"/>
        <v>1</v>
      </c>
      <c r="W41" s="51" t="b">
        <f t="shared" si="2"/>
        <v>1</v>
      </c>
      <c r="X41" s="51" t="b">
        <f t="shared" si="3"/>
        <v>1</v>
      </c>
      <c r="Y41" s="51" t="b">
        <f t="shared" si="4"/>
        <v>1</v>
      </c>
      <c r="Z41" s="52">
        <f t="shared" si="5"/>
        <v>0</v>
      </c>
      <c r="AA41" s="100">
        <f t="shared" si="6"/>
        <v>0</v>
      </c>
      <c r="AB41" s="100" t="e">
        <f t="shared" si="7"/>
        <v>#VALUE!</v>
      </c>
    </row>
    <row r="42" spans="1:28" ht="80.5" x14ac:dyDescent="0.35">
      <c r="A42" s="46" t="s">
        <v>19</v>
      </c>
      <c r="B42" s="13" t="s">
        <v>289</v>
      </c>
      <c r="C42" s="13" t="s">
        <v>3</v>
      </c>
      <c r="D42" s="14" t="s">
        <v>21</v>
      </c>
      <c r="E42" s="14" t="s">
        <v>398</v>
      </c>
      <c r="F42" s="15">
        <v>4380000</v>
      </c>
      <c r="G42" s="15">
        <v>772941</v>
      </c>
      <c r="H42" s="16" t="s">
        <v>291</v>
      </c>
      <c r="I42" s="17" t="s">
        <v>292</v>
      </c>
      <c r="J42" s="17" t="s">
        <v>293</v>
      </c>
      <c r="K42" s="18">
        <v>2020</v>
      </c>
      <c r="L42" s="113"/>
      <c r="N42" s="60" t="s">
        <v>19</v>
      </c>
      <c r="O42" s="61" t="s">
        <v>289</v>
      </c>
      <c r="P42" s="61" t="s">
        <v>3</v>
      </c>
      <c r="Q42" s="62" t="s">
        <v>21</v>
      </c>
      <c r="R42" s="62" t="s">
        <v>290</v>
      </c>
      <c r="S42" s="58">
        <v>4380000</v>
      </c>
      <c r="T42" s="58">
        <v>772941</v>
      </c>
      <c r="V42" s="51" t="b">
        <f t="shared" si="1"/>
        <v>1</v>
      </c>
      <c r="W42" s="51" t="b">
        <f t="shared" si="2"/>
        <v>1</v>
      </c>
      <c r="X42" s="51" t="b">
        <f t="shared" si="3"/>
        <v>0</v>
      </c>
      <c r="Y42" s="51" t="b">
        <f t="shared" si="4"/>
        <v>1</v>
      </c>
      <c r="Z42" s="52">
        <f t="shared" si="5"/>
        <v>0</v>
      </c>
      <c r="AA42" s="100">
        <f t="shared" si="6"/>
        <v>0</v>
      </c>
      <c r="AB42" s="100" t="e">
        <f t="shared" si="7"/>
        <v>#VALUE!</v>
      </c>
    </row>
    <row r="43" spans="1:28" ht="58" thickBot="1" x14ac:dyDescent="0.4">
      <c r="A43" s="115" t="s">
        <v>1</v>
      </c>
      <c r="B43" s="116" t="s">
        <v>294</v>
      </c>
      <c r="C43" s="116" t="s">
        <v>3</v>
      </c>
      <c r="D43" s="117" t="s">
        <v>17</v>
      </c>
      <c r="E43" s="117" t="s">
        <v>295</v>
      </c>
      <c r="F43" s="118">
        <v>3232422.5</v>
      </c>
      <c r="G43" s="118">
        <v>570427.5</v>
      </c>
      <c r="H43" s="122" t="s">
        <v>291</v>
      </c>
      <c r="I43" s="119" t="s">
        <v>296</v>
      </c>
      <c r="J43" s="119" t="s">
        <v>67</v>
      </c>
      <c r="K43" s="120">
        <v>2020</v>
      </c>
      <c r="L43" s="121"/>
      <c r="N43" s="63" t="s">
        <v>1</v>
      </c>
      <c r="O43" s="64" t="s">
        <v>294</v>
      </c>
      <c r="P43" s="64" t="s">
        <v>3</v>
      </c>
      <c r="Q43" s="65" t="s">
        <v>17</v>
      </c>
      <c r="R43" s="65" t="s">
        <v>295</v>
      </c>
      <c r="S43" s="59">
        <v>3232422.5</v>
      </c>
      <c r="T43" s="59">
        <v>570427.5</v>
      </c>
      <c r="V43" s="51" t="b">
        <f t="shared" si="1"/>
        <v>1</v>
      </c>
      <c r="W43" s="51" t="b">
        <f t="shared" si="2"/>
        <v>1</v>
      </c>
      <c r="X43" s="51" t="b">
        <f t="shared" si="3"/>
        <v>1</v>
      </c>
      <c r="Y43" s="51" t="b">
        <f t="shared" si="4"/>
        <v>1</v>
      </c>
      <c r="Z43" s="52">
        <f t="shared" si="5"/>
        <v>0</v>
      </c>
      <c r="AA43" s="100">
        <f t="shared" si="6"/>
        <v>0</v>
      </c>
      <c r="AB43" s="100" t="e">
        <f t="shared" si="7"/>
        <v>#VALUE!</v>
      </c>
    </row>
    <row r="44" spans="1:28" s="111" customFormat="1" x14ac:dyDescent="0.35">
      <c r="F44" s="112">
        <f>SUM(F5:F43)</f>
        <v>483833269.69999999</v>
      </c>
      <c r="G44" s="112">
        <f>SUM(G5:G43)</f>
        <v>93787469.800000027</v>
      </c>
      <c r="H44" s="112">
        <f>F44+G44</f>
        <v>577620739.5</v>
      </c>
    </row>
    <row r="46" spans="1:28" x14ac:dyDescent="0.35">
      <c r="H46" s="52"/>
    </row>
  </sheetData>
  <autoFilter ref="A4:L43" xr:uid="{00000000-0009-0000-0000-000001000000}"/>
  <dataValidations count="2">
    <dataValidation type="list" allowBlank="1" showInputMessage="1" showErrorMessage="1" prompt="wybierz narzędzie PP" sqref="D5:D20 Q5:Q20" xr:uid="{00000000-0002-0000-0100-000000000000}">
      <formula1>skroty_PP</formula1>
    </dataValidation>
    <dataValidation type="list" allowBlank="1" showInputMessage="1" showErrorMessage="1" prompt="wybierz PI" sqref="A5:A20 N5:N20" xr:uid="{00000000-0002-0000-0100-000001000000}">
      <formula1>skroty_PI</formula1>
    </dataValidation>
  </dataValidations>
  <pageMargins left="0.7" right="0.7" top="0.75" bottom="0.75" header="0.3" footer="0.3"/>
  <pageSetup paperSize="9" scale="5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47"/>
  <sheetViews>
    <sheetView zoomScale="70" zoomScaleNormal="70" workbookViewId="0">
      <pane ySplit="5" topLeftCell="A30" activePane="bottomLeft" state="frozen"/>
      <selection pane="bottomLeft" activeCell="F48" sqref="A48:XFD49"/>
    </sheetView>
  </sheetViews>
  <sheetFormatPr defaultRowHeight="14.5" x14ac:dyDescent="0.35"/>
  <cols>
    <col min="1" max="1" width="28.453125" customWidth="1"/>
    <col min="2" max="2" width="23.26953125" customWidth="1"/>
    <col min="3" max="3" width="26.7265625" customWidth="1"/>
    <col min="4" max="4" width="18" customWidth="1"/>
    <col min="5" max="5" width="28.7265625" customWidth="1"/>
    <col min="6" max="7" width="21.453125" customWidth="1"/>
    <col min="8" max="8" width="27" customWidth="1"/>
    <col min="9" max="9" width="17.453125" customWidth="1"/>
    <col min="10" max="10" width="21.7265625" customWidth="1"/>
    <col min="11" max="11" width="19.7265625" customWidth="1"/>
    <col min="12" max="12" width="27.1796875" customWidth="1"/>
  </cols>
  <sheetData>
    <row r="1" spans="1:12" x14ac:dyDescent="0.35">
      <c r="A1" s="32" t="s">
        <v>0</v>
      </c>
      <c r="B1" s="1"/>
      <c r="C1" s="1"/>
      <c r="D1" s="3"/>
      <c r="E1" s="3"/>
      <c r="F1" s="3"/>
      <c r="G1" s="3"/>
      <c r="H1" s="3"/>
      <c r="I1" s="3"/>
      <c r="J1" s="3"/>
      <c r="K1" s="3"/>
      <c r="L1" s="3"/>
    </row>
    <row r="2" spans="1:12" x14ac:dyDescent="0.35">
      <c r="A2" s="3"/>
      <c r="B2" s="1"/>
      <c r="C2" s="1"/>
      <c r="D2" s="3"/>
      <c r="E2" s="3"/>
      <c r="F2" s="3"/>
      <c r="G2" s="3"/>
      <c r="H2" s="3"/>
      <c r="I2" s="3"/>
      <c r="J2" s="3"/>
      <c r="K2" s="3"/>
      <c r="L2" s="3"/>
    </row>
    <row r="3" spans="1:12" x14ac:dyDescent="0.35">
      <c r="A3" s="32" t="s">
        <v>244</v>
      </c>
      <c r="B3" s="1"/>
      <c r="C3" s="1"/>
      <c r="D3" s="3"/>
      <c r="E3" s="3"/>
      <c r="F3" s="3"/>
      <c r="G3" s="3"/>
      <c r="H3" s="3"/>
      <c r="I3" s="3"/>
      <c r="J3" s="3"/>
      <c r="K3" s="3"/>
      <c r="L3" s="3"/>
    </row>
    <row r="4" spans="1:12" x14ac:dyDescent="0.35">
      <c r="A4" s="1"/>
      <c r="B4" s="1"/>
      <c r="C4" s="1"/>
      <c r="D4" s="3"/>
      <c r="E4" s="3"/>
      <c r="F4" s="3"/>
      <c r="G4" s="3"/>
      <c r="H4" s="3"/>
      <c r="I4" s="3"/>
      <c r="J4" s="3"/>
      <c r="K4" s="3"/>
      <c r="L4" s="3"/>
    </row>
    <row r="5" spans="1:12" ht="96" customHeight="1" x14ac:dyDescent="0.35">
      <c r="A5" s="33" t="s">
        <v>103</v>
      </c>
      <c r="B5" s="33" t="s">
        <v>130</v>
      </c>
      <c r="C5" s="33" t="s">
        <v>132</v>
      </c>
      <c r="D5" s="33" t="s">
        <v>159</v>
      </c>
      <c r="E5" s="33" t="s">
        <v>160</v>
      </c>
      <c r="F5" s="33" t="s">
        <v>161</v>
      </c>
      <c r="G5" s="33" t="s">
        <v>162</v>
      </c>
      <c r="H5" s="33" t="s">
        <v>165</v>
      </c>
      <c r="I5" s="33" t="s">
        <v>168</v>
      </c>
      <c r="J5" s="33" t="s">
        <v>169</v>
      </c>
      <c r="K5" s="33" t="s">
        <v>170</v>
      </c>
      <c r="L5" s="33" t="s">
        <v>171</v>
      </c>
    </row>
    <row r="6" spans="1:12" ht="107.25" customHeight="1" x14ac:dyDescent="0.35">
      <c r="A6" s="34" t="s">
        <v>104</v>
      </c>
      <c r="B6" s="34" t="s">
        <v>30</v>
      </c>
      <c r="C6" s="35" t="s">
        <v>133</v>
      </c>
      <c r="D6" s="49">
        <v>149277629.63999999</v>
      </c>
      <c r="E6" s="49">
        <v>34748236.469999999</v>
      </c>
      <c r="F6" s="49">
        <f>SUM(D6+E6)</f>
        <v>184025866.10999998</v>
      </c>
      <c r="G6" s="50" t="s">
        <v>163</v>
      </c>
      <c r="H6" s="37"/>
      <c r="I6" s="50">
        <v>7</v>
      </c>
      <c r="J6" s="49">
        <v>208343704.88999999</v>
      </c>
      <c r="K6" s="49">
        <v>196930269.78999999</v>
      </c>
      <c r="L6" s="49">
        <v>162333666.87</v>
      </c>
    </row>
    <row r="7" spans="1:12" ht="116.25" customHeight="1" x14ac:dyDescent="0.35">
      <c r="A7" s="34" t="s">
        <v>105</v>
      </c>
      <c r="B7" s="34" t="s">
        <v>36</v>
      </c>
      <c r="C7" s="35" t="s">
        <v>134</v>
      </c>
      <c r="D7" s="49">
        <v>21653500</v>
      </c>
      <c r="E7" s="49">
        <v>3821205.88</v>
      </c>
      <c r="F7" s="49">
        <f t="shared" ref="F7:F11" si="0">SUM(D7+E7)</f>
        <v>25474705.879999999</v>
      </c>
      <c r="G7" s="50" t="s">
        <v>163</v>
      </c>
      <c r="H7" s="37"/>
      <c r="I7" s="50">
        <v>3</v>
      </c>
      <c r="J7" s="49">
        <v>7462907.75</v>
      </c>
      <c r="K7" s="49">
        <v>5780448.5199999996</v>
      </c>
      <c r="L7" s="49">
        <v>4913381.24</v>
      </c>
    </row>
    <row r="8" spans="1:12" ht="78" customHeight="1" x14ac:dyDescent="0.35">
      <c r="A8" s="34" t="s">
        <v>106</v>
      </c>
      <c r="B8" s="34" t="s">
        <v>40</v>
      </c>
      <c r="C8" s="35" t="s">
        <v>135</v>
      </c>
      <c r="D8" s="49">
        <v>49213870.969999999</v>
      </c>
      <c r="E8" s="49"/>
      <c r="F8" s="49">
        <f t="shared" si="0"/>
        <v>49213870.969999999</v>
      </c>
      <c r="G8" s="50" t="s">
        <v>163</v>
      </c>
      <c r="H8" s="37"/>
      <c r="I8" s="50">
        <v>16</v>
      </c>
      <c r="J8" s="49">
        <v>73840211.420000002</v>
      </c>
      <c r="K8" s="49">
        <v>57464560.759999998</v>
      </c>
      <c r="L8" s="49">
        <v>48843693.240000002</v>
      </c>
    </row>
    <row r="9" spans="1:12" ht="66.75" customHeight="1" x14ac:dyDescent="0.35">
      <c r="A9" s="34" t="s">
        <v>107</v>
      </c>
      <c r="B9" s="34" t="s">
        <v>62</v>
      </c>
      <c r="C9" s="35" t="s">
        <v>136</v>
      </c>
      <c r="D9" s="49">
        <v>25780281.379999999</v>
      </c>
      <c r="E9" s="49">
        <v>4549461.42</v>
      </c>
      <c r="F9" s="49">
        <f t="shared" si="0"/>
        <v>30329742.799999997</v>
      </c>
      <c r="G9" s="50" t="s">
        <v>163</v>
      </c>
      <c r="H9" s="37"/>
      <c r="I9" s="50">
        <v>4</v>
      </c>
      <c r="J9" s="49">
        <v>42156635.140000001</v>
      </c>
      <c r="K9" s="49">
        <v>35284494.479999997</v>
      </c>
      <c r="L9" s="49">
        <v>29340276.359999999</v>
      </c>
    </row>
    <row r="10" spans="1:12" ht="62.25" customHeight="1" x14ac:dyDescent="0.35">
      <c r="A10" s="34" t="s">
        <v>108</v>
      </c>
      <c r="B10" s="34" t="s">
        <v>68</v>
      </c>
      <c r="C10" s="35" t="s">
        <v>137</v>
      </c>
      <c r="D10" s="49">
        <v>10000000</v>
      </c>
      <c r="E10" s="49">
        <v>1764706</v>
      </c>
      <c r="F10" s="49">
        <f t="shared" si="0"/>
        <v>11764706</v>
      </c>
      <c r="G10" s="50" t="s">
        <v>163</v>
      </c>
      <c r="H10" s="37"/>
      <c r="I10" s="50">
        <v>13</v>
      </c>
      <c r="J10" s="49">
        <v>10813188.15</v>
      </c>
      <c r="K10" s="49">
        <v>9881056.4700000007</v>
      </c>
      <c r="L10" s="49">
        <v>8115883.5599999996</v>
      </c>
    </row>
    <row r="11" spans="1:12" ht="101.25" customHeight="1" x14ac:dyDescent="0.35">
      <c r="A11" s="34" t="s">
        <v>247</v>
      </c>
      <c r="B11" s="34" t="s">
        <v>193</v>
      </c>
      <c r="C11" s="35" t="s">
        <v>246</v>
      </c>
      <c r="D11" s="49">
        <v>3145178.8</v>
      </c>
      <c r="E11" s="49">
        <v>555031.55000000005</v>
      </c>
      <c r="F11" s="49">
        <f t="shared" si="0"/>
        <v>3700210.3499999996</v>
      </c>
      <c r="G11" s="50" t="s">
        <v>163</v>
      </c>
      <c r="H11" s="37"/>
      <c r="I11" s="50">
        <v>10</v>
      </c>
      <c r="J11" s="49">
        <v>23434734.41</v>
      </c>
      <c r="K11" s="49">
        <v>18671631.989999998</v>
      </c>
      <c r="L11" s="49">
        <v>15870887.18</v>
      </c>
    </row>
    <row r="12" spans="1:12" ht="48" customHeight="1" x14ac:dyDescent="0.35">
      <c r="A12" s="34" t="s">
        <v>109</v>
      </c>
      <c r="B12" s="34" t="s">
        <v>20</v>
      </c>
      <c r="C12" s="35" t="s">
        <v>138</v>
      </c>
      <c r="D12" s="49">
        <v>14836240</v>
      </c>
      <c r="E12" s="49">
        <v>2618160</v>
      </c>
      <c r="F12" s="49">
        <f>D12+E12</f>
        <v>17454400</v>
      </c>
      <c r="G12" s="50" t="s">
        <v>163</v>
      </c>
      <c r="H12" s="37"/>
      <c r="I12" s="50">
        <v>6</v>
      </c>
      <c r="J12" s="49">
        <v>8437193.4000000004</v>
      </c>
      <c r="K12" s="49">
        <v>8437193.4000000004</v>
      </c>
      <c r="L12" s="49">
        <v>7171614.3899999997</v>
      </c>
    </row>
    <row r="13" spans="1:12" ht="130.5" customHeight="1" x14ac:dyDescent="0.35">
      <c r="A13" s="34" t="s">
        <v>110</v>
      </c>
      <c r="B13" s="34" t="s">
        <v>26</v>
      </c>
      <c r="C13" s="35" t="s">
        <v>139</v>
      </c>
      <c r="D13" s="49">
        <v>22644634</v>
      </c>
      <c r="E13" s="49">
        <v>3996112</v>
      </c>
      <c r="F13" s="49">
        <f t="shared" ref="F13:F14" si="1">D13+E13</f>
        <v>26640746</v>
      </c>
      <c r="G13" s="50" t="s">
        <v>164</v>
      </c>
      <c r="H13" s="34" t="s">
        <v>166</v>
      </c>
      <c r="I13" s="50">
        <v>8</v>
      </c>
      <c r="J13" s="49">
        <v>13194621.050000001</v>
      </c>
      <c r="K13" s="49">
        <v>13194621.050000001</v>
      </c>
      <c r="L13" s="49">
        <v>11215427.890000001</v>
      </c>
    </row>
    <row r="14" spans="1:12" ht="34.5" x14ac:dyDescent="0.35">
      <c r="A14" s="34" t="s">
        <v>111</v>
      </c>
      <c r="B14" s="34" t="s">
        <v>55</v>
      </c>
      <c r="C14" s="35" t="s">
        <v>140</v>
      </c>
      <c r="D14" s="49">
        <v>15007940</v>
      </c>
      <c r="E14" s="49">
        <v>2648460</v>
      </c>
      <c r="F14" s="49">
        <f t="shared" si="1"/>
        <v>17656400</v>
      </c>
      <c r="G14" s="50" t="s">
        <v>163</v>
      </c>
      <c r="H14" s="37"/>
      <c r="I14" s="50">
        <v>6</v>
      </c>
      <c r="J14" s="49">
        <v>9216738.1600000001</v>
      </c>
      <c r="K14" s="49">
        <v>9216738.1600000001</v>
      </c>
      <c r="L14" s="49">
        <v>7834227.4300000006</v>
      </c>
    </row>
    <row r="15" spans="1:12" ht="72.75" customHeight="1" x14ac:dyDescent="0.35">
      <c r="A15" s="34" t="s">
        <v>112</v>
      </c>
      <c r="B15" s="34" t="s">
        <v>57</v>
      </c>
      <c r="C15" s="35" t="s">
        <v>141</v>
      </c>
      <c r="D15" s="49">
        <v>10862592</v>
      </c>
      <c r="E15" s="49">
        <v>1916929</v>
      </c>
      <c r="F15" s="49">
        <f>D15+E15</f>
        <v>12779521</v>
      </c>
      <c r="G15" s="50" t="s">
        <v>163</v>
      </c>
      <c r="H15" s="37"/>
      <c r="I15" s="50">
        <v>8</v>
      </c>
      <c r="J15" s="49">
        <v>14394777.140000001</v>
      </c>
      <c r="K15" s="49">
        <v>14394777.140000001</v>
      </c>
      <c r="L15" s="49">
        <v>12235560.58</v>
      </c>
    </row>
    <row r="16" spans="1:12" ht="63" customHeight="1" x14ac:dyDescent="0.35">
      <c r="A16" s="34" t="s">
        <v>113</v>
      </c>
      <c r="B16" s="34" t="s">
        <v>59</v>
      </c>
      <c r="C16" s="35" t="s">
        <v>142</v>
      </c>
      <c r="D16" s="49">
        <v>8656128</v>
      </c>
      <c r="E16" s="49">
        <v>1527552</v>
      </c>
      <c r="F16" s="49">
        <f t="shared" ref="F16:F17" si="2">D16+E16</f>
        <v>10183680</v>
      </c>
      <c r="G16" s="50" t="s">
        <v>163</v>
      </c>
      <c r="H16" s="37"/>
      <c r="I16" s="50">
        <v>1</v>
      </c>
      <c r="J16" s="49">
        <v>1720572</v>
      </c>
      <c r="K16" s="49">
        <v>1720572</v>
      </c>
      <c r="L16" s="49">
        <v>1462486.2</v>
      </c>
    </row>
    <row r="17" spans="1:12" s="51" customFormat="1" ht="63" customHeight="1" x14ac:dyDescent="0.35">
      <c r="A17" s="34" t="s">
        <v>262</v>
      </c>
      <c r="B17" s="34" t="s">
        <v>59</v>
      </c>
      <c r="C17" s="35" t="s">
        <v>263</v>
      </c>
      <c r="D17" s="49">
        <v>7193642</v>
      </c>
      <c r="E17" s="49">
        <v>1269466</v>
      </c>
      <c r="F17" s="49">
        <f t="shared" si="2"/>
        <v>8463108</v>
      </c>
      <c r="G17" s="50" t="s">
        <v>163</v>
      </c>
      <c r="H17" s="37"/>
      <c r="I17" s="50">
        <v>2</v>
      </c>
      <c r="J17" s="49">
        <v>2328722.4</v>
      </c>
      <c r="K17" s="49">
        <v>2328722.4</v>
      </c>
      <c r="L17" s="49">
        <v>1979414.04</v>
      </c>
    </row>
    <row r="18" spans="1:12" ht="57.5" x14ac:dyDescent="0.35">
      <c r="A18" s="34" t="s">
        <v>114</v>
      </c>
      <c r="B18" s="34" t="s">
        <v>76</v>
      </c>
      <c r="C18" s="35" t="s">
        <v>143</v>
      </c>
      <c r="D18" s="49">
        <v>8334000</v>
      </c>
      <c r="E18" s="49">
        <v>1470705</v>
      </c>
      <c r="F18" s="49">
        <f>D18+E18</f>
        <v>9804705</v>
      </c>
      <c r="G18" s="50" t="s">
        <v>163</v>
      </c>
      <c r="H18" s="37"/>
      <c r="I18" s="50">
        <v>5</v>
      </c>
      <c r="J18" s="49">
        <v>9430540.9199999999</v>
      </c>
      <c r="K18" s="49">
        <v>9430540.9199999999</v>
      </c>
      <c r="L18" s="49">
        <v>8015959.7800000003</v>
      </c>
    </row>
    <row r="19" spans="1:12" ht="57.5" x14ac:dyDescent="0.35">
      <c r="A19" s="34" t="s">
        <v>115</v>
      </c>
      <c r="B19" s="34" t="s">
        <v>78</v>
      </c>
      <c r="C19" s="35" t="s">
        <v>144</v>
      </c>
      <c r="D19" s="49">
        <v>6375473</v>
      </c>
      <c r="E19" s="49">
        <v>1125083</v>
      </c>
      <c r="F19" s="49">
        <f t="shared" ref="F19:F21" si="3">D19+E19</f>
        <v>7500556</v>
      </c>
      <c r="G19" s="50" t="s">
        <v>163</v>
      </c>
      <c r="H19" s="37"/>
      <c r="I19" s="50">
        <v>2</v>
      </c>
      <c r="J19" s="49">
        <v>4661549</v>
      </c>
      <c r="K19" s="49">
        <v>4661549</v>
      </c>
      <c r="L19" s="49">
        <v>3962316.65</v>
      </c>
    </row>
    <row r="20" spans="1:12" ht="57.5" x14ac:dyDescent="0.35">
      <c r="A20" s="34" t="s">
        <v>116</v>
      </c>
      <c r="B20" s="34" t="s">
        <v>81</v>
      </c>
      <c r="C20" s="35" t="s">
        <v>145</v>
      </c>
      <c r="D20" s="49">
        <v>30564820</v>
      </c>
      <c r="E20" s="49">
        <v>5393791</v>
      </c>
      <c r="F20" s="49">
        <f t="shared" si="3"/>
        <v>35958611</v>
      </c>
      <c r="G20" s="50" t="s">
        <v>164</v>
      </c>
      <c r="H20" s="37" t="s">
        <v>167</v>
      </c>
      <c r="I20" s="50">
        <v>4</v>
      </c>
      <c r="J20" s="49">
        <v>17596858.449999999</v>
      </c>
      <c r="K20" s="49">
        <v>17596858.449999999</v>
      </c>
      <c r="L20" s="49">
        <v>14957329.68</v>
      </c>
    </row>
    <row r="21" spans="1:12" ht="91.5" customHeight="1" x14ac:dyDescent="0.35">
      <c r="A21" s="34" t="s">
        <v>117</v>
      </c>
      <c r="B21" s="34" t="s">
        <v>83</v>
      </c>
      <c r="C21" s="35" t="s">
        <v>146</v>
      </c>
      <c r="D21" s="49">
        <v>12831900</v>
      </c>
      <c r="E21" s="49">
        <v>2263454</v>
      </c>
      <c r="F21" s="49">
        <f t="shared" si="3"/>
        <v>15095354</v>
      </c>
      <c r="G21" s="50" t="s">
        <v>163</v>
      </c>
      <c r="H21" s="37"/>
      <c r="I21" s="50">
        <v>10</v>
      </c>
      <c r="J21" s="49">
        <v>15125429.76</v>
      </c>
      <c r="K21" s="49">
        <v>15125429.76</v>
      </c>
      <c r="L21" s="49">
        <v>12856615.300000001</v>
      </c>
    </row>
    <row r="22" spans="1:12" ht="122.25" customHeight="1" x14ac:dyDescent="0.35">
      <c r="A22" s="34" t="s">
        <v>118</v>
      </c>
      <c r="B22" s="34" t="s">
        <v>2</v>
      </c>
      <c r="C22" s="35" t="s">
        <v>147</v>
      </c>
      <c r="D22" s="49">
        <v>3744535.81</v>
      </c>
      <c r="E22" s="49">
        <v>660800.43999999994</v>
      </c>
      <c r="F22" s="49">
        <v>4405336.25</v>
      </c>
      <c r="G22" s="50" t="s">
        <v>163</v>
      </c>
      <c r="H22" s="37"/>
      <c r="I22" s="50">
        <v>3</v>
      </c>
      <c r="J22" s="49">
        <v>2858848.75</v>
      </c>
      <c r="K22" s="49">
        <v>2858848.75</v>
      </c>
      <c r="L22" s="49">
        <v>2430021.4300000002</v>
      </c>
    </row>
    <row r="23" spans="1:12" ht="103.5" x14ac:dyDescent="0.35">
      <c r="A23" s="34" t="s">
        <v>119</v>
      </c>
      <c r="B23" s="34" t="s">
        <v>9</v>
      </c>
      <c r="C23" s="35" t="s">
        <v>148</v>
      </c>
      <c r="D23" s="49">
        <v>3949200</v>
      </c>
      <c r="E23" s="49">
        <v>696917.65</v>
      </c>
      <c r="F23" s="49">
        <v>4646117.6500000004</v>
      </c>
      <c r="G23" s="50" t="s">
        <v>163</v>
      </c>
      <c r="H23" s="37"/>
      <c r="I23" s="50">
        <v>0</v>
      </c>
      <c r="J23" s="49">
        <v>0</v>
      </c>
      <c r="K23" s="49">
        <v>0</v>
      </c>
      <c r="L23" s="49">
        <v>0</v>
      </c>
    </row>
    <row r="24" spans="1:12" ht="114" customHeight="1" x14ac:dyDescent="0.35">
      <c r="A24" s="34" t="s">
        <v>120</v>
      </c>
      <c r="B24" s="34" t="s">
        <v>12</v>
      </c>
      <c r="C24" s="35" t="s">
        <v>149</v>
      </c>
      <c r="D24" s="49">
        <v>2132225</v>
      </c>
      <c r="E24" s="49">
        <v>376275</v>
      </c>
      <c r="F24" s="49">
        <v>2508500</v>
      </c>
      <c r="G24" s="50" t="s">
        <v>163</v>
      </c>
      <c r="H24" s="37"/>
      <c r="I24" s="50">
        <v>4</v>
      </c>
      <c r="J24" s="49">
        <v>2058492.5</v>
      </c>
      <c r="K24" s="49">
        <v>2058492.5</v>
      </c>
      <c r="L24" s="49">
        <v>1230264.5</v>
      </c>
    </row>
    <row r="25" spans="1:12" ht="94.5" customHeight="1" x14ac:dyDescent="0.35">
      <c r="A25" s="34" t="s">
        <v>121</v>
      </c>
      <c r="B25" s="34" t="s">
        <v>16</v>
      </c>
      <c r="C25" s="35" t="s">
        <v>150</v>
      </c>
      <c r="D25" s="49">
        <v>2249444.25</v>
      </c>
      <c r="E25" s="49">
        <v>396960.75</v>
      </c>
      <c r="F25" s="49">
        <v>2646405</v>
      </c>
      <c r="G25" s="50" t="s">
        <v>163</v>
      </c>
      <c r="H25" s="37"/>
      <c r="I25" s="50">
        <v>2</v>
      </c>
      <c r="J25" s="49">
        <v>2078679.49</v>
      </c>
      <c r="K25" s="49">
        <v>2078679.49</v>
      </c>
      <c r="L25" s="49">
        <v>952949.43</v>
      </c>
    </row>
    <row r="26" spans="1:12" ht="103.5" x14ac:dyDescent="0.35">
      <c r="A26" s="34" t="s">
        <v>122</v>
      </c>
      <c r="B26" s="34" t="s">
        <v>46</v>
      </c>
      <c r="C26" s="35" t="s">
        <v>151</v>
      </c>
      <c r="D26" s="49">
        <v>8500000</v>
      </c>
      <c r="E26" s="49">
        <v>1500000</v>
      </c>
      <c r="F26" s="49">
        <v>10000000</v>
      </c>
      <c r="G26" s="50" t="s">
        <v>163</v>
      </c>
      <c r="H26" s="37"/>
      <c r="I26" s="50">
        <v>2</v>
      </c>
      <c r="J26" s="49">
        <v>639745.5</v>
      </c>
      <c r="K26" s="49">
        <v>639745.5</v>
      </c>
      <c r="L26" s="49">
        <v>535102.43000000005</v>
      </c>
    </row>
    <row r="27" spans="1:12" ht="115.5" customHeight="1" x14ac:dyDescent="0.35">
      <c r="A27" s="34" t="s">
        <v>123</v>
      </c>
      <c r="B27" s="34" t="s">
        <v>48</v>
      </c>
      <c r="C27" s="35" t="s">
        <v>152</v>
      </c>
      <c r="D27" s="49">
        <v>5100000</v>
      </c>
      <c r="E27" s="49">
        <v>900000</v>
      </c>
      <c r="F27" s="49">
        <v>6000000</v>
      </c>
      <c r="G27" s="50" t="s">
        <v>163</v>
      </c>
      <c r="H27" s="37"/>
      <c r="I27" s="50">
        <v>16</v>
      </c>
      <c r="J27" s="49">
        <v>11731419.43</v>
      </c>
      <c r="K27" s="49">
        <v>11731419.43</v>
      </c>
      <c r="L27" s="49">
        <v>9971706.4700000007</v>
      </c>
    </row>
    <row r="28" spans="1:12" ht="94.5" customHeight="1" x14ac:dyDescent="0.35">
      <c r="A28" s="34" t="s">
        <v>124</v>
      </c>
      <c r="B28" s="34" t="s">
        <v>51</v>
      </c>
      <c r="C28" s="35" t="s">
        <v>153</v>
      </c>
      <c r="D28" s="49">
        <v>3400000</v>
      </c>
      <c r="E28" s="49">
        <v>600000</v>
      </c>
      <c r="F28" s="49">
        <v>4000000</v>
      </c>
      <c r="G28" s="50" t="s">
        <v>163</v>
      </c>
      <c r="H28" s="37"/>
      <c r="I28" s="50">
        <v>4</v>
      </c>
      <c r="J28" s="49">
        <v>1315685</v>
      </c>
      <c r="K28" s="49">
        <v>1315685</v>
      </c>
      <c r="L28" s="49">
        <v>1118332.24</v>
      </c>
    </row>
    <row r="29" spans="1:12" ht="92.25" customHeight="1" x14ac:dyDescent="0.35">
      <c r="A29" s="34" t="s">
        <v>125</v>
      </c>
      <c r="B29" s="34" t="s">
        <v>53</v>
      </c>
      <c r="C29" s="35" t="s">
        <v>154</v>
      </c>
      <c r="D29" s="49">
        <v>3028550</v>
      </c>
      <c r="E29" s="49">
        <v>534450</v>
      </c>
      <c r="F29" s="49">
        <v>3563000</v>
      </c>
      <c r="G29" s="50" t="s">
        <v>163</v>
      </c>
      <c r="H29" s="37"/>
      <c r="I29" s="50">
        <v>2</v>
      </c>
      <c r="J29" s="49">
        <v>639745.5</v>
      </c>
      <c r="K29" s="49">
        <v>639745.5</v>
      </c>
      <c r="L29" s="49">
        <v>535102.42000000004</v>
      </c>
    </row>
    <row r="30" spans="1:12" ht="132.75" customHeight="1" x14ac:dyDescent="0.35">
      <c r="A30" s="34" t="s">
        <v>126</v>
      </c>
      <c r="B30" s="34" t="s">
        <v>71</v>
      </c>
      <c r="C30" s="35" t="s">
        <v>155</v>
      </c>
      <c r="D30" s="49">
        <v>8500000</v>
      </c>
      <c r="E30" s="49">
        <v>1500000</v>
      </c>
      <c r="F30" s="49">
        <v>10000000</v>
      </c>
      <c r="G30" s="50" t="s">
        <v>163</v>
      </c>
      <c r="H30" s="37"/>
      <c r="I30" s="50">
        <v>6</v>
      </c>
      <c r="J30" s="49">
        <v>6655065</v>
      </c>
      <c r="K30" s="49">
        <v>6655065</v>
      </c>
      <c r="L30" s="49">
        <v>5656805.25</v>
      </c>
    </row>
    <row r="31" spans="1:12" ht="142.5" customHeight="1" x14ac:dyDescent="0.35">
      <c r="A31" s="34" t="s">
        <v>127</v>
      </c>
      <c r="B31" s="34" t="s">
        <v>86</v>
      </c>
      <c r="C31" s="35" t="s">
        <v>156</v>
      </c>
      <c r="D31" s="49">
        <v>12750000</v>
      </c>
      <c r="E31" s="49">
        <v>2250000</v>
      </c>
      <c r="F31" s="49">
        <v>15000000</v>
      </c>
      <c r="G31" s="50" t="s">
        <v>163</v>
      </c>
      <c r="H31" s="37"/>
      <c r="I31" s="50">
        <v>1</v>
      </c>
      <c r="J31" s="49">
        <v>541471.5</v>
      </c>
      <c r="K31" s="49">
        <v>541471.5</v>
      </c>
      <c r="L31" s="49">
        <v>45146430</v>
      </c>
    </row>
    <row r="32" spans="1:12" ht="103.5" x14ac:dyDescent="0.35">
      <c r="A32" s="34" t="s">
        <v>128</v>
      </c>
      <c r="B32" s="34" t="s">
        <v>131</v>
      </c>
      <c r="C32" s="35" t="s">
        <v>157</v>
      </c>
      <c r="D32" s="49">
        <v>12289300</v>
      </c>
      <c r="E32" s="49">
        <v>2168700</v>
      </c>
      <c r="F32" s="49">
        <v>14458000</v>
      </c>
      <c r="G32" s="50" t="s">
        <v>163</v>
      </c>
      <c r="H32" s="37"/>
      <c r="I32" s="50">
        <v>1</v>
      </c>
      <c r="J32" s="49">
        <v>2316519.04</v>
      </c>
      <c r="K32" s="49">
        <v>2316519.04</v>
      </c>
      <c r="L32" s="49">
        <v>1506519.04</v>
      </c>
    </row>
    <row r="33" spans="1:12" ht="152.25" customHeight="1" x14ac:dyDescent="0.35">
      <c r="A33" s="34" t="s">
        <v>250</v>
      </c>
      <c r="B33" s="34" t="s">
        <v>131</v>
      </c>
      <c r="C33" s="35" t="s">
        <v>251</v>
      </c>
      <c r="D33" s="49">
        <v>4670333.67</v>
      </c>
      <c r="E33" s="49">
        <v>823176.53</v>
      </c>
      <c r="F33" s="49">
        <v>5493510.2000000002</v>
      </c>
      <c r="G33" s="50" t="s">
        <v>163</v>
      </c>
      <c r="H33" s="37"/>
      <c r="I33" s="50">
        <v>2</v>
      </c>
      <c r="J33" s="49">
        <v>1702315.1</v>
      </c>
      <c r="K33" s="49">
        <v>1702315.1</v>
      </c>
      <c r="L33" s="49">
        <v>1446967.83</v>
      </c>
    </row>
    <row r="34" spans="1:12" s="48" customFormat="1" ht="152.25" customHeight="1" x14ac:dyDescent="0.35">
      <c r="A34" s="34" t="s">
        <v>252</v>
      </c>
      <c r="B34" s="34" t="s">
        <v>190</v>
      </c>
      <c r="C34" s="35" t="s">
        <v>253</v>
      </c>
      <c r="D34" s="49">
        <v>3006500</v>
      </c>
      <c r="E34" s="49">
        <v>530558.81999999995</v>
      </c>
      <c r="F34" s="49">
        <v>3537058.82</v>
      </c>
      <c r="G34" s="50" t="s">
        <v>163</v>
      </c>
      <c r="H34" s="37"/>
      <c r="I34" s="50"/>
      <c r="J34" s="49"/>
      <c r="K34" s="49"/>
      <c r="L34" s="49"/>
    </row>
    <row r="35" spans="1:12" s="48" customFormat="1" ht="152.25" customHeight="1" x14ac:dyDescent="0.35">
      <c r="A35" s="34" t="s">
        <v>254</v>
      </c>
      <c r="B35" s="34" t="s">
        <v>190</v>
      </c>
      <c r="C35" s="35" t="s">
        <v>255</v>
      </c>
      <c r="D35" s="49">
        <v>3515723.42</v>
      </c>
      <c r="E35" s="49">
        <v>620421.78</v>
      </c>
      <c r="F35" s="49">
        <v>4136145.2</v>
      </c>
      <c r="G35" s="50" t="s">
        <v>163</v>
      </c>
      <c r="H35" s="37"/>
      <c r="I35" s="50">
        <v>3</v>
      </c>
      <c r="J35" s="125">
        <v>4104649.5</v>
      </c>
      <c r="K35" s="125">
        <v>4104649.5</v>
      </c>
      <c r="L35" s="125">
        <v>3488952.07</v>
      </c>
    </row>
    <row r="36" spans="1:12" s="48" customFormat="1" ht="152.25" customHeight="1" x14ac:dyDescent="0.35">
      <c r="A36" s="34" t="s">
        <v>129</v>
      </c>
      <c r="B36" s="34" t="s">
        <v>90</v>
      </c>
      <c r="C36" s="35" t="s">
        <v>158</v>
      </c>
      <c r="D36" s="49">
        <v>7817029</v>
      </c>
      <c r="E36" s="49">
        <v>1379471</v>
      </c>
      <c r="F36" s="49">
        <v>9196500</v>
      </c>
      <c r="G36" s="50" t="s">
        <v>163</v>
      </c>
      <c r="H36" s="37"/>
      <c r="I36" s="50">
        <v>9</v>
      </c>
      <c r="J36" s="49">
        <v>7946013.7000000002</v>
      </c>
      <c r="K36" s="49">
        <v>7946013.7000000002</v>
      </c>
      <c r="L36" s="49">
        <v>6754111.6200000001</v>
      </c>
    </row>
    <row r="37" spans="1:12" s="48" customFormat="1" ht="152.25" customHeight="1" x14ac:dyDescent="0.35">
      <c r="A37" s="34" t="s">
        <v>256</v>
      </c>
      <c r="B37" s="34" t="s">
        <v>172</v>
      </c>
      <c r="C37" s="35" t="s">
        <v>257</v>
      </c>
      <c r="D37" s="49">
        <v>16313190.48</v>
      </c>
      <c r="E37" s="49">
        <v>2878798.32</v>
      </c>
      <c r="F37" s="49">
        <v>19191988.800000001</v>
      </c>
      <c r="G37" s="50" t="s">
        <v>163</v>
      </c>
      <c r="H37" s="37"/>
      <c r="I37" s="50">
        <v>4</v>
      </c>
      <c r="J37" s="49">
        <v>18893748.73</v>
      </c>
      <c r="K37" s="49">
        <v>18893748.73</v>
      </c>
      <c r="L37" s="49">
        <v>16059686.4</v>
      </c>
    </row>
    <row r="38" spans="1:12" s="48" customFormat="1" ht="152.25" customHeight="1" x14ac:dyDescent="0.35">
      <c r="A38" s="34" t="s">
        <v>258</v>
      </c>
      <c r="B38" s="34" t="s">
        <v>196</v>
      </c>
      <c r="C38" s="35" t="s">
        <v>259</v>
      </c>
      <c r="D38" s="49">
        <v>9758414.5999999996</v>
      </c>
      <c r="E38" s="49">
        <v>1722073.16</v>
      </c>
      <c r="F38" s="49">
        <v>11480487.76</v>
      </c>
      <c r="G38" s="50" t="s">
        <v>163</v>
      </c>
      <c r="H38" s="37"/>
      <c r="I38" s="50">
        <v>11</v>
      </c>
      <c r="J38" s="125">
        <v>10809290.51</v>
      </c>
      <c r="K38" s="125">
        <v>10809290.51</v>
      </c>
      <c r="L38" s="125">
        <v>9187896.9199999999</v>
      </c>
    </row>
    <row r="39" spans="1:12" s="48" customFormat="1" ht="152.25" customHeight="1" x14ac:dyDescent="0.35">
      <c r="A39" s="34" t="s">
        <v>260</v>
      </c>
      <c r="B39" s="34" t="s">
        <v>199</v>
      </c>
      <c r="C39" s="35" t="s">
        <v>261</v>
      </c>
      <c r="D39" s="49">
        <v>5034063.8</v>
      </c>
      <c r="E39" s="49">
        <v>888364.2</v>
      </c>
      <c r="F39" s="49">
        <v>5922428</v>
      </c>
      <c r="G39" s="50" t="s">
        <v>163</v>
      </c>
      <c r="H39" s="37"/>
      <c r="I39" s="50">
        <v>0</v>
      </c>
      <c r="J39" s="49"/>
      <c r="K39" s="49"/>
      <c r="L39" s="126" t="s">
        <v>385</v>
      </c>
    </row>
    <row r="40" spans="1:12" ht="156.5" x14ac:dyDescent="0.35">
      <c r="A40" s="57" t="s">
        <v>276</v>
      </c>
      <c r="B40" s="57" t="s">
        <v>95</v>
      </c>
      <c r="C40" s="127" t="s">
        <v>277</v>
      </c>
      <c r="D40" s="128">
        <v>17512762.5</v>
      </c>
      <c r="E40" s="128">
        <v>3090487.5</v>
      </c>
      <c r="F40" s="129">
        <f>D40+E40</f>
        <v>20603250</v>
      </c>
      <c r="G40" s="130" t="s">
        <v>164</v>
      </c>
      <c r="H40" s="131" t="s">
        <v>167</v>
      </c>
      <c r="I40" s="130">
        <v>12</v>
      </c>
      <c r="J40" s="132">
        <v>99449080.560000002</v>
      </c>
      <c r="K40" s="133">
        <v>99449080.560000002</v>
      </c>
      <c r="L40" s="125">
        <v>84532392.120000005</v>
      </c>
    </row>
    <row r="41" spans="1:12" ht="156.5" x14ac:dyDescent="0.35">
      <c r="A41" s="57" t="s">
        <v>278</v>
      </c>
      <c r="B41" s="57" t="s">
        <v>100</v>
      </c>
      <c r="C41" s="127" t="s">
        <v>279</v>
      </c>
      <c r="D41" s="128">
        <v>4380902</v>
      </c>
      <c r="E41" s="128">
        <v>773100</v>
      </c>
      <c r="F41" s="129">
        <f>D41+E41</f>
        <v>5154002</v>
      </c>
      <c r="G41" s="130" t="s">
        <v>163</v>
      </c>
      <c r="H41" s="130"/>
      <c r="I41" s="130">
        <v>6</v>
      </c>
      <c r="J41" s="132">
        <v>10091351.550000001</v>
      </c>
      <c r="K41" s="133">
        <v>10091351.550000001</v>
      </c>
      <c r="L41" s="125">
        <v>8577648.8300000001</v>
      </c>
    </row>
    <row r="42" spans="1:12" s="101" customFormat="1" ht="36.5" x14ac:dyDescent="0.35">
      <c r="A42" s="57" t="s">
        <v>396</v>
      </c>
      <c r="B42" s="57" t="s">
        <v>289</v>
      </c>
      <c r="C42" s="134" t="s">
        <v>397</v>
      </c>
      <c r="D42" s="135">
        <v>4071500</v>
      </c>
      <c r="E42" s="135">
        <v>718500</v>
      </c>
      <c r="F42" s="136">
        <v>4790000</v>
      </c>
      <c r="G42" s="130" t="s">
        <v>163</v>
      </c>
      <c r="H42" s="137"/>
      <c r="I42" s="130"/>
      <c r="J42" s="133"/>
      <c r="K42" s="133"/>
      <c r="L42" s="125"/>
    </row>
    <row r="43" spans="1:12" s="51" customFormat="1" ht="96" x14ac:dyDescent="0.35">
      <c r="A43" s="57" t="s">
        <v>386</v>
      </c>
      <c r="B43" s="57" t="s">
        <v>283</v>
      </c>
      <c r="C43" s="138" t="s">
        <v>387</v>
      </c>
      <c r="D43" s="135">
        <v>3524514.18</v>
      </c>
      <c r="E43" s="135">
        <v>621973.09</v>
      </c>
      <c r="F43" s="135">
        <v>4146487.27</v>
      </c>
      <c r="G43" s="130" t="s">
        <v>163</v>
      </c>
      <c r="H43" s="139"/>
      <c r="I43" s="130">
        <v>1</v>
      </c>
      <c r="J43" s="135">
        <v>1568039.52</v>
      </c>
      <c r="K43" s="135">
        <v>1568039.52</v>
      </c>
      <c r="L43" s="125">
        <v>1332833.5900000001</v>
      </c>
    </row>
    <row r="44" spans="1:12" s="51" customFormat="1" ht="84" x14ac:dyDescent="0.35">
      <c r="A44" s="57" t="s">
        <v>388</v>
      </c>
      <c r="B44" s="57" t="s">
        <v>294</v>
      </c>
      <c r="C44" s="138" t="s">
        <v>389</v>
      </c>
      <c r="D44" s="135">
        <v>3232422.5</v>
      </c>
      <c r="E44" s="135">
        <v>570427.5</v>
      </c>
      <c r="F44" s="135">
        <v>3802850</v>
      </c>
      <c r="G44" s="130" t="s">
        <v>163</v>
      </c>
      <c r="H44" s="139"/>
      <c r="I44" s="130"/>
      <c r="J44" s="140"/>
      <c r="K44" s="140"/>
      <c r="L44" s="125"/>
    </row>
    <row r="45" spans="1:12" s="123" customFormat="1" x14ac:dyDescent="0.35">
      <c r="I45" s="124">
        <f>SUM(I6:I44)</f>
        <v>194</v>
      </c>
      <c r="J45" s="124">
        <f>SUM(J6:J44)</f>
        <v>647558544.91999996</v>
      </c>
      <c r="K45" s="124">
        <f>SUM(K6:K44)</f>
        <v>605519625.17000008</v>
      </c>
      <c r="L45" s="124">
        <f>SUM(L6:L44)</f>
        <v>551572462.98000014</v>
      </c>
    </row>
    <row r="46" spans="1:12" s="51" customFormat="1" ht="36" customHeight="1" x14ac:dyDescent="0.35">
      <c r="A46" s="167" t="s">
        <v>373</v>
      </c>
      <c r="B46" s="167"/>
      <c r="C46" s="167"/>
      <c r="D46" s="167"/>
      <c r="E46" s="167"/>
      <c r="F46" s="3"/>
      <c r="G46" s="3"/>
      <c r="H46" s="3"/>
      <c r="I46" s="3"/>
      <c r="J46" s="93"/>
      <c r="K46" s="93"/>
      <c r="L46" s="93"/>
    </row>
    <row r="47" spans="1:12" s="51" customFormat="1" x14ac:dyDescent="0.35"/>
  </sheetData>
  <mergeCells count="1">
    <mergeCell ref="A46:E46"/>
  </mergeCells>
  <hyperlinks>
    <hyperlink ref="C6" r:id="rId1" xr:uid="{00000000-0004-0000-0200-000000000000}"/>
    <hyperlink ref="C7" r:id="rId2" xr:uid="{00000000-0004-0000-0200-000001000000}"/>
    <hyperlink ref="C8" r:id="rId3" xr:uid="{00000000-0004-0000-0200-000002000000}"/>
    <hyperlink ref="C9" r:id="rId4" xr:uid="{00000000-0004-0000-0200-000003000000}"/>
    <hyperlink ref="C10" r:id="rId5" xr:uid="{00000000-0004-0000-0200-000004000000}"/>
    <hyperlink ref="C22" r:id="rId6" xr:uid="{00000000-0004-0000-0200-000005000000}"/>
    <hyperlink ref="C23" r:id="rId7" xr:uid="{00000000-0004-0000-0200-000006000000}"/>
    <hyperlink ref="C30" display="https://rpo.lodzkie.pl/skorzystaj-z-programu/zobacz-ogloszenia-i-wyniki-naborow-wnioskow/item/2452-poddzialanie-x-3-3-dzialania-uzupelniajace-populacyjne-programy-profilaktyczne-w-kierunku-wczesnego-wykrywania-nowotworu-jelita-grubego-piersi-i-szyjki-maci" xr:uid="{00000000-0004-0000-0200-000007000000}"/>
    <hyperlink ref="C31" r:id="rId8" xr:uid="{00000000-0004-0000-0200-000008000000}"/>
    <hyperlink ref="C13" r:id="rId9" xr:uid="{00000000-0004-0000-0200-000009000000}"/>
    <hyperlink ref="C14" r:id="rId10" xr:uid="{00000000-0004-0000-0200-00000A000000}"/>
    <hyperlink ref="C15" r:id="rId11" xr:uid="{00000000-0004-0000-0200-00000B000000}"/>
    <hyperlink ref="C16" r:id="rId12" xr:uid="{00000000-0004-0000-0200-00000C000000}"/>
    <hyperlink ref="C18" r:id="rId13" xr:uid="{00000000-0004-0000-0200-00000D000000}"/>
    <hyperlink ref="C21" r:id="rId14" xr:uid="{00000000-0004-0000-0200-00000E000000}"/>
    <hyperlink ref="C20" r:id="rId15" xr:uid="{00000000-0004-0000-0200-00000F000000}"/>
    <hyperlink ref="C19" r:id="rId16" xr:uid="{00000000-0004-0000-0200-000010000000}"/>
    <hyperlink ref="C33" display="https://rpo.lodzkie.pl/skorzystaj-z-programu/zobacz-ogloszenia-i-wyniki-naborow-wnioskow/item/3493-poddzialanie-x-3-3-dzialania-uzupelniajace-populacyjne-programy-profilaktyczne-w-kierunku-wczesnego-wykrywania-nowotworu-jelita-grubego-piersi-i-szyjki-maci" xr:uid="{00000000-0004-0000-0200-000011000000}"/>
    <hyperlink ref="C34" display="https://rpo.lodzkie.pl/skorzystaj-z-programu/zobacz-ogloszenia-i-wyniki-naborow-wnioskow/item/3432-poddzialanie-x-3-3-dzialania-uzupelniajace-populacyjne-programy-profilaktyczne-w-kierunku-wczesnego-wykrywania-nowotworu-jelita-grubego-piersi-i-szyjki-maci" xr:uid="{00000000-0004-0000-0200-000012000000}"/>
    <hyperlink ref="C36" r:id="rId17" xr:uid="{00000000-0004-0000-0200-000013000000}"/>
    <hyperlink ref="C37" display="https://rpo.lodzkie.pl/skorzystaj-z-programu/zobacz-ogloszenia-i-wyniki-naborow-wnioskow/item/3287-poddzialania-x-3-1-programy-z-uwzglednieniem-rehabilitacji-medycznej-ulatwiajace-powroty-do-pracy-oraz-umozliwiajace-wydluzenie-aktywnosci-zawodowej-program" xr:uid="{00000000-0004-0000-0200-000014000000}"/>
    <hyperlink ref="C38" r:id="rId18" xr:uid="{00000000-0004-0000-0200-000015000000}"/>
    <hyperlink ref="C39" r:id="rId19" xr:uid="{00000000-0004-0000-0200-000016000000}"/>
    <hyperlink ref="C17" r:id="rId20" xr:uid="{00000000-0004-0000-0200-000017000000}"/>
    <hyperlink ref="C43" r:id="rId21" display="https://rpo.lodzkie.pl/skorzystaj-z-programu/zobacz-ogloszenia-i-wyniki-naborow-wnioskow/item/4102-poddzialanie-x-3-3-dzialania-uzupelniajace-populacyjne-programy-profilaktyczne-w-kierunku-wczesnego-wykrywania-nowotworu-jelita-grubego-piersi-i-szyjki-macicy" xr:uid="{00000000-0004-0000-0200-000018000000}"/>
    <hyperlink ref="C44" r:id="rId22" xr:uid="{00000000-0004-0000-0200-000019000000}"/>
    <hyperlink ref="C45" r:id="rId23" display="https://rpo.lodzkie.pl/skorzystaj-z-programu/zobacz-ogloszenia-i-wyniki-naborow-wnioskow/item/4531-poddzialanie-x-3-2-programy-profilaktyczne-dotyczace-chorob-bedacych-istotnym-problemem-zdrowotnym-regionu" xr:uid="{00000000-0004-0000-0200-000019000000}"/>
    <hyperlink ref="C42" r:id="rId24" xr:uid="{00000000-0004-0000-0200-00001A000000}"/>
  </hyperlinks>
  <pageMargins left="0.7" right="0.7" top="0.75" bottom="0.75" header="0.3" footer="0.3"/>
  <pageSetup paperSize="9" scale="31" fitToHeight="0" orientation="portrait" horizontalDpi="4294967293" verticalDpi="4294967293" r:id="rId2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32"/>
  <sheetViews>
    <sheetView zoomScale="70" zoomScaleNormal="70" zoomScaleSheetLayoutView="70" workbookViewId="0">
      <pane xSplit="1" ySplit="6" topLeftCell="P7" activePane="bottomRight" state="frozen"/>
      <selection pane="topRight" activeCell="B1" sqref="B1"/>
      <selection pane="bottomLeft" activeCell="A5" sqref="A5"/>
      <selection pane="bottomRight" activeCell="A4" sqref="A4:Z6"/>
    </sheetView>
  </sheetViews>
  <sheetFormatPr defaultColWidth="9.1796875" defaultRowHeight="14.5" x14ac:dyDescent="0.35"/>
  <cols>
    <col min="1" max="1" width="10.453125" style="86" customWidth="1"/>
    <col min="2" max="2" width="9.26953125" style="51" customWidth="1"/>
    <col min="3" max="3" width="15" style="51" customWidth="1"/>
    <col min="4" max="4" width="12.54296875" style="51" customWidth="1"/>
    <col min="5" max="5" width="12.1796875" style="51" customWidth="1"/>
    <col min="6" max="6" width="12" style="51" customWidth="1"/>
    <col min="7" max="7" width="15.54296875" style="51" customWidth="1"/>
    <col min="8" max="8" width="10.54296875" style="51" customWidth="1"/>
    <col min="9" max="9" width="30.26953125" style="51" customWidth="1"/>
    <col min="10" max="10" width="10.54296875" style="51" customWidth="1"/>
    <col min="11" max="11" width="50.453125" style="51" customWidth="1"/>
    <col min="12" max="12" width="19" style="51" customWidth="1"/>
    <col min="13" max="13" width="26.81640625" style="51" customWidth="1"/>
    <col min="14" max="14" width="16.54296875" style="51" customWidth="1"/>
    <col min="15" max="15" width="15.26953125" style="51" customWidth="1"/>
    <col min="16" max="16" width="16.7265625" style="51" customWidth="1"/>
    <col min="17" max="17" width="17" style="51" bestFit="1" customWidth="1"/>
    <col min="18" max="18" width="37.81640625" style="86" customWidth="1"/>
    <col min="19" max="19" width="12.54296875" style="51" customWidth="1"/>
    <col min="20" max="21" width="9.1796875" style="51"/>
    <col min="22" max="22" width="10.81640625" style="51" customWidth="1"/>
    <col min="23" max="23" width="13.26953125" style="51" customWidth="1"/>
    <col min="24" max="24" width="11.7265625" style="51" customWidth="1"/>
    <col min="25" max="25" width="13.7265625" style="51" customWidth="1"/>
    <col min="26" max="26" width="55.81640625" style="82" customWidth="1"/>
    <col min="27" max="27" width="9.1796875" style="51"/>
    <col min="28" max="28" width="16.54296875" style="51" customWidth="1"/>
    <col min="29" max="29" width="9.1796875" style="51"/>
    <col min="30" max="30" width="6.54296875" style="51" customWidth="1"/>
    <col min="31" max="16384" width="9.1796875" style="51"/>
  </cols>
  <sheetData>
    <row r="1" spans="1:30" x14ac:dyDescent="0.35">
      <c r="A1" s="32" t="s">
        <v>0</v>
      </c>
    </row>
    <row r="3" spans="1:30" x14ac:dyDescent="0.35">
      <c r="A3" s="88" t="s">
        <v>368</v>
      </c>
    </row>
    <row r="4" spans="1:30" ht="78.75" customHeight="1" x14ac:dyDescent="0.35">
      <c r="A4" s="224" t="s">
        <v>297</v>
      </c>
      <c r="B4" s="224" t="s">
        <v>298</v>
      </c>
      <c r="C4" s="224" t="s">
        <v>299</v>
      </c>
      <c r="D4" s="225" t="s">
        <v>300</v>
      </c>
      <c r="E4" s="224" t="s">
        <v>301</v>
      </c>
      <c r="F4" s="224" t="s">
        <v>302</v>
      </c>
      <c r="G4" s="224" t="s">
        <v>303</v>
      </c>
      <c r="H4" s="224" t="s">
        <v>304</v>
      </c>
      <c r="I4" s="224" t="s">
        <v>305</v>
      </c>
      <c r="J4" s="224" t="s">
        <v>306</v>
      </c>
      <c r="K4" s="224" t="s">
        <v>307</v>
      </c>
      <c r="L4" s="224" t="s">
        <v>308</v>
      </c>
      <c r="M4" s="224" t="s">
        <v>268</v>
      </c>
      <c r="N4" s="226" t="s">
        <v>309</v>
      </c>
      <c r="O4" s="227"/>
      <c r="P4" s="226" t="s">
        <v>310</v>
      </c>
      <c r="Q4" s="227"/>
      <c r="R4" s="224" t="s">
        <v>311</v>
      </c>
      <c r="S4" s="228" t="s">
        <v>312</v>
      </c>
      <c r="T4" s="226" t="s">
        <v>313</v>
      </c>
      <c r="U4" s="227"/>
      <c r="V4" s="228" t="s">
        <v>314</v>
      </c>
      <c r="W4" s="228" t="s">
        <v>315</v>
      </c>
      <c r="X4" s="228" t="s">
        <v>316</v>
      </c>
      <c r="Y4" s="228" t="s">
        <v>317</v>
      </c>
      <c r="Z4" s="228" t="s">
        <v>318</v>
      </c>
      <c r="AD4" s="66" t="s">
        <v>319</v>
      </c>
    </row>
    <row r="5" spans="1:30" s="67" customFormat="1" ht="24.4" customHeight="1" x14ac:dyDescent="0.35">
      <c r="A5" s="229"/>
      <c r="B5" s="229"/>
      <c r="C5" s="229"/>
      <c r="D5" s="228" t="s">
        <v>320</v>
      </c>
      <c r="E5" s="229"/>
      <c r="F5" s="229"/>
      <c r="G5" s="229"/>
      <c r="H5" s="229"/>
      <c r="I5" s="229"/>
      <c r="J5" s="229"/>
      <c r="K5" s="229"/>
      <c r="L5" s="229"/>
      <c r="M5" s="229"/>
      <c r="N5" s="228" t="s">
        <v>269</v>
      </c>
      <c r="O5" s="228" t="s">
        <v>270</v>
      </c>
      <c r="P5" s="228" t="s">
        <v>269</v>
      </c>
      <c r="Q5" s="228" t="s">
        <v>270</v>
      </c>
      <c r="R5" s="229"/>
      <c r="S5" s="228" t="s">
        <v>320</v>
      </c>
      <c r="T5" s="228" t="s">
        <v>320</v>
      </c>
      <c r="U5" s="228" t="s">
        <v>321</v>
      </c>
      <c r="V5" s="228" t="s">
        <v>320</v>
      </c>
      <c r="W5" s="228" t="s">
        <v>320</v>
      </c>
      <c r="X5" s="228" t="s">
        <v>320</v>
      </c>
      <c r="Y5" s="228"/>
      <c r="Z5" s="228"/>
      <c r="AD5" s="66" t="s">
        <v>322</v>
      </c>
    </row>
    <row r="6" spans="1:30" s="67" customFormat="1" ht="19.149999999999999" customHeight="1" x14ac:dyDescent="0.35">
      <c r="A6" s="230">
        <v>1</v>
      </c>
      <c r="B6" s="230">
        <v>2</v>
      </c>
      <c r="C6" s="230">
        <v>3</v>
      </c>
      <c r="D6" s="231">
        <v>4</v>
      </c>
      <c r="E6" s="230">
        <v>5</v>
      </c>
      <c r="F6" s="230">
        <v>6</v>
      </c>
      <c r="G6" s="232">
        <v>7</v>
      </c>
      <c r="H6" s="232">
        <v>8</v>
      </c>
      <c r="I6" s="230">
        <v>9</v>
      </c>
      <c r="J6" s="230">
        <v>10</v>
      </c>
      <c r="K6" s="232">
        <v>11</v>
      </c>
      <c r="L6" s="232">
        <v>12</v>
      </c>
      <c r="M6" s="232">
        <v>13</v>
      </c>
      <c r="N6" s="233">
        <v>14</v>
      </c>
      <c r="O6" s="233">
        <v>15</v>
      </c>
      <c r="P6" s="233">
        <v>16</v>
      </c>
      <c r="Q6" s="233">
        <v>17</v>
      </c>
      <c r="R6" s="232">
        <v>18</v>
      </c>
      <c r="S6" s="233">
        <v>19</v>
      </c>
      <c r="T6" s="233">
        <v>20</v>
      </c>
      <c r="U6" s="233">
        <v>21</v>
      </c>
      <c r="V6" s="233">
        <v>22</v>
      </c>
      <c r="W6" s="233">
        <v>23</v>
      </c>
      <c r="X6" s="233">
        <v>24</v>
      </c>
      <c r="Y6" s="233">
        <v>25</v>
      </c>
      <c r="Z6" s="234">
        <v>26</v>
      </c>
      <c r="AD6" s="66" t="s">
        <v>323</v>
      </c>
    </row>
    <row r="7" spans="1:30" x14ac:dyDescent="0.35">
      <c r="A7" s="168" t="s">
        <v>324</v>
      </c>
      <c r="B7" s="171" t="s">
        <v>211</v>
      </c>
      <c r="C7" s="174" t="s">
        <v>325</v>
      </c>
      <c r="D7" s="171" t="s">
        <v>326</v>
      </c>
      <c r="E7" s="171"/>
      <c r="F7" s="171"/>
      <c r="G7" s="174" t="s">
        <v>327</v>
      </c>
      <c r="H7" s="177" t="s">
        <v>328</v>
      </c>
      <c r="I7" s="174"/>
      <c r="J7" s="171"/>
      <c r="K7" s="68"/>
      <c r="L7" s="68"/>
      <c r="M7" s="174" t="s">
        <v>329</v>
      </c>
      <c r="N7" s="142">
        <v>93448279.200000003</v>
      </c>
      <c r="O7" s="143">
        <v>16490872.800000001</v>
      </c>
      <c r="P7" s="142">
        <v>93448279.200000003</v>
      </c>
      <c r="Q7" s="143">
        <v>16490872.800000001</v>
      </c>
      <c r="R7" s="180" t="s">
        <v>365</v>
      </c>
      <c r="S7" s="69" t="s">
        <v>326</v>
      </c>
      <c r="T7" s="69" t="s">
        <v>330</v>
      </c>
      <c r="U7" s="141">
        <v>89</v>
      </c>
      <c r="V7" s="69" t="s">
        <v>330</v>
      </c>
      <c r="W7" s="69" t="s">
        <v>330</v>
      </c>
      <c r="X7" s="87" t="s">
        <v>330</v>
      </c>
      <c r="Y7" s="74" t="s">
        <v>322</v>
      </c>
      <c r="Z7" s="183" t="s">
        <v>366</v>
      </c>
      <c r="AB7" s="70"/>
    </row>
    <row r="8" spans="1:30" ht="26" x14ac:dyDescent="0.35">
      <c r="A8" s="169"/>
      <c r="B8" s="172"/>
      <c r="C8" s="175"/>
      <c r="D8" s="172"/>
      <c r="E8" s="172"/>
      <c r="F8" s="172"/>
      <c r="G8" s="175"/>
      <c r="H8" s="178"/>
      <c r="I8" s="175"/>
      <c r="J8" s="172"/>
      <c r="K8" s="71" t="s">
        <v>331</v>
      </c>
      <c r="L8" s="72" t="s">
        <v>332</v>
      </c>
      <c r="M8" s="175"/>
      <c r="N8" s="144"/>
      <c r="O8" s="144"/>
      <c r="P8" s="144"/>
      <c r="Q8" s="144"/>
      <c r="R8" s="181"/>
      <c r="S8" s="69" t="s">
        <v>326</v>
      </c>
      <c r="T8" s="69" t="s">
        <v>330</v>
      </c>
      <c r="U8" s="73"/>
      <c r="V8" s="69" t="s">
        <v>330</v>
      </c>
      <c r="W8" s="69" t="s">
        <v>330</v>
      </c>
      <c r="X8" s="87" t="s">
        <v>330</v>
      </c>
      <c r="Y8" s="74"/>
      <c r="Z8" s="169"/>
      <c r="AB8" s="70"/>
    </row>
    <row r="9" spans="1:30" x14ac:dyDescent="0.35">
      <c r="A9" s="169"/>
      <c r="B9" s="172"/>
      <c r="C9" s="175"/>
      <c r="D9" s="172"/>
      <c r="E9" s="172"/>
      <c r="F9" s="172"/>
      <c r="G9" s="175"/>
      <c r="H9" s="178"/>
      <c r="I9" s="175"/>
      <c r="J9" s="172"/>
      <c r="K9" s="71" t="s">
        <v>333</v>
      </c>
      <c r="L9" s="72" t="s">
        <v>334</v>
      </c>
      <c r="M9" s="175"/>
      <c r="N9" s="144"/>
      <c r="O9" s="144"/>
      <c r="P9" s="144"/>
      <c r="Q9" s="144"/>
      <c r="R9" s="181"/>
      <c r="S9" s="69" t="s">
        <v>326</v>
      </c>
      <c r="T9" s="69" t="s">
        <v>330</v>
      </c>
      <c r="U9" s="73"/>
      <c r="V9" s="69" t="s">
        <v>330</v>
      </c>
      <c r="W9" s="69" t="s">
        <v>330</v>
      </c>
      <c r="X9" s="87" t="s">
        <v>330</v>
      </c>
      <c r="Y9" s="74"/>
      <c r="Z9" s="169"/>
      <c r="AB9" s="70"/>
    </row>
    <row r="10" spans="1:30" ht="26" x14ac:dyDescent="0.35">
      <c r="A10" s="169"/>
      <c r="B10" s="172"/>
      <c r="C10" s="175"/>
      <c r="D10" s="172"/>
      <c r="E10" s="172"/>
      <c r="F10" s="172"/>
      <c r="G10" s="175"/>
      <c r="H10" s="178"/>
      <c r="I10" s="175"/>
      <c r="J10" s="172"/>
      <c r="K10" s="71" t="s">
        <v>335</v>
      </c>
      <c r="L10" s="72" t="s">
        <v>336</v>
      </c>
      <c r="M10" s="175"/>
      <c r="N10" s="144"/>
      <c r="O10" s="144"/>
      <c r="P10" s="144"/>
      <c r="Q10" s="144"/>
      <c r="R10" s="181"/>
      <c r="S10" s="69" t="s">
        <v>326</v>
      </c>
      <c r="T10" s="69" t="s">
        <v>330</v>
      </c>
      <c r="U10" s="73"/>
      <c r="V10" s="69" t="s">
        <v>330</v>
      </c>
      <c r="W10" s="69" t="s">
        <v>330</v>
      </c>
      <c r="X10" s="87" t="s">
        <v>330</v>
      </c>
      <c r="Y10" s="74"/>
      <c r="Z10" s="169"/>
      <c r="AB10" s="70"/>
    </row>
    <row r="11" spans="1:30" ht="26" x14ac:dyDescent="0.35">
      <c r="A11" s="169"/>
      <c r="B11" s="172"/>
      <c r="C11" s="175"/>
      <c r="D11" s="172"/>
      <c r="E11" s="172"/>
      <c r="F11" s="172"/>
      <c r="G11" s="175"/>
      <c r="H11" s="178"/>
      <c r="I11" s="175"/>
      <c r="J11" s="172"/>
      <c r="K11" s="71" t="s">
        <v>337</v>
      </c>
      <c r="L11" s="72" t="s">
        <v>328</v>
      </c>
      <c r="M11" s="175"/>
      <c r="N11" s="144"/>
      <c r="O11" s="144"/>
      <c r="P11" s="144"/>
      <c r="Q11" s="144"/>
      <c r="R11" s="181"/>
      <c r="S11" s="69" t="s">
        <v>326</v>
      </c>
      <c r="T11" s="69" t="s">
        <v>330</v>
      </c>
      <c r="U11" s="73"/>
      <c r="V11" s="69" t="s">
        <v>330</v>
      </c>
      <c r="W11" s="69" t="s">
        <v>330</v>
      </c>
      <c r="X11" s="87" t="s">
        <v>330</v>
      </c>
      <c r="Y11" s="74"/>
      <c r="Z11" s="169"/>
      <c r="AB11" s="70"/>
    </row>
    <row r="12" spans="1:30" ht="26" x14ac:dyDescent="0.35">
      <c r="A12" s="169"/>
      <c r="B12" s="172"/>
      <c r="C12" s="175"/>
      <c r="D12" s="172"/>
      <c r="E12" s="172"/>
      <c r="F12" s="172"/>
      <c r="G12" s="175"/>
      <c r="H12" s="178"/>
      <c r="I12" s="175"/>
      <c r="J12" s="172"/>
      <c r="K12" s="71" t="s">
        <v>338</v>
      </c>
      <c r="L12" s="72" t="s">
        <v>328</v>
      </c>
      <c r="M12" s="175"/>
      <c r="N12" s="144"/>
      <c r="O12" s="144"/>
      <c r="P12" s="144"/>
      <c r="Q12" s="144"/>
      <c r="R12" s="181"/>
      <c r="S12" s="69" t="s">
        <v>326</v>
      </c>
      <c r="T12" s="69" t="s">
        <v>330</v>
      </c>
      <c r="U12" s="73"/>
      <c r="V12" s="69" t="s">
        <v>330</v>
      </c>
      <c r="W12" s="69" t="s">
        <v>330</v>
      </c>
      <c r="X12" s="87" t="s">
        <v>330</v>
      </c>
      <c r="Y12" s="74"/>
      <c r="Z12" s="169"/>
      <c r="AB12" s="70"/>
    </row>
    <row r="13" spans="1:30" ht="26" x14ac:dyDescent="0.35">
      <c r="A13" s="169"/>
      <c r="B13" s="172"/>
      <c r="C13" s="175"/>
      <c r="D13" s="172"/>
      <c r="E13" s="172"/>
      <c r="F13" s="172"/>
      <c r="G13" s="175"/>
      <c r="H13" s="178"/>
      <c r="I13" s="175"/>
      <c r="J13" s="172"/>
      <c r="K13" s="71" t="s">
        <v>339</v>
      </c>
      <c r="L13" s="72" t="s">
        <v>340</v>
      </c>
      <c r="M13" s="175"/>
      <c r="N13" s="144"/>
      <c r="O13" s="144"/>
      <c r="P13" s="144"/>
      <c r="Q13" s="144"/>
      <c r="R13" s="181"/>
      <c r="S13" s="69" t="s">
        <v>326</v>
      </c>
      <c r="T13" s="69" t="s">
        <v>330</v>
      </c>
      <c r="U13" s="73"/>
      <c r="V13" s="69" t="s">
        <v>330</v>
      </c>
      <c r="W13" s="69" t="s">
        <v>330</v>
      </c>
      <c r="X13" s="87" t="s">
        <v>330</v>
      </c>
      <c r="Y13" s="74"/>
      <c r="Z13" s="169"/>
      <c r="AB13" s="70"/>
    </row>
    <row r="14" spans="1:30" x14ac:dyDescent="0.35">
      <c r="A14" s="169"/>
      <c r="B14" s="172"/>
      <c r="C14" s="175"/>
      <c r="D14" s="172"/>
      <c r="E14" s="172"/>
      <c r="F14" s="172"/>
      <c r="G14" s="175"/>
      <c r="H14" s="178"/>
      <c r="I14" s="175"/>
      <c r="J14" s="172"/>
      <c r="K14" s="71" t="s">
        <v>341</v>
      </c>
      <c r="L14" s="72" t="s">
        <v>328</v>
      </c>
      <c r="M14" s="175"/>
      <c r="N14" s="144"/>
      <c r="O14" s="144"/>
      <c r="P14" s="144"/>
      <c r="Q14" s="144"/>
      <c r="R14" s="181"/>
      <c r="S14" s="69" t="s">
        <v>326</v>
      </c>
      <c r="T14" s="69" t="s">
        <v>330</v>
      </c>
      <c r="U14" s="73"/>
      <c r="V14" s="69" t="s">
        <v>330</v>
      </c>
      <c r="W14" s="69" t="s">
        <v>330</v>
      </c>
      <c r="X14" s="87" t="s">
        <v>330</v>
      </c>
      <c r="Y14" s="74"/>
      <c r="Z14" s="169"/>
      <c r="AB14" s="70"/>
    </row>
    <row r="15" spans="1:30" x14ac:dyDescent="0.35">
      <c r="A15" s="169"/>
      <c r="B15" s="172"/>
      <c r="C15" s="175"/>
      <c r="D15" s="172"/>
      <c r="E15" s="172"/>
      <c r="F15" s="172"/>
      <c r="G15" s="175"/>
      <c r="H15" s="178"/>
      <c r="I15" s="175"/>
      <c r="J15" s="172"/>
      <c r="K15" s="71" t="s">
        <v>342</v>
      </c>
      <c r="L15" s="75" t="s">
        <v>343</v>
      </c>
      <c r="M15" s="175"/>
      <c r="N15" s="144"/>
      <c r="O15" s="144"/>
      <c r="P15" s="144"/>
      <c r="Q15" s="144"/>
      <c r="R15" s="181"/>
      <c r="S15" s="69" t="s">
        <v>326</v>
      </c>
      <c r="T15" s="69" t="s">
        <v>330</v>
      </c>
      <c r="U15" s="73"/>
      <c r="V15" s="69" t="s">
        <v>330</v>
      </c>
      <c r="W15" s="69" t="s">
        <v>330</v>
      </c>
      <c r="X15" s="87" t="s">
        <v>330</v>
      </c>
      <c r="Y15" s="74"/>
      <c r="Z15" s="169"/>
      <c r="AB15" s="70"/>
    </row>
    <row r="16" spans="1:30" x14ac:dyDescent="0.35">
      <c r="A16" s="169"/>
      <c r="B16" s="172"/>
      <c r="C16" s="175"/>
      <c r="D16" s="172"/>
      <c r="E16" s="172"/>
      <c r="F16" s="172"/>
      <c r="G16" s="175"/>
      <c r="H16" s="178"/>
      <c r="I16" s="175"/>
      <c r="J16" s="172"/>
      <c r="K16" s="71" t="s">
        <v>344</v>
      </c>
      <c r="L16" s="72" t="s">
        <v>345</v>
      </c>
      <c r="M16" s="175"/>
      <c r="N16" s="144"/>
      <c r="O16" s="144"/>
      <c r="P16" s="144"/>
      <c r="Q16" s="144"/>
      <c r="R16" s="181"/>
      <c r="S16" s="69" t="s">
        <v>326</v>
      </c>
      <c r="T16" s="69" t="s">
        <v>330</v>
      </c>
      <c r="U16" s="73"/>
      <c r="V16" s="69" t="s">
        <v>330</v>
      </c>
      <c r="W16" s="69" t="s">
        <v>330</v>
      </c>
      <c r="X16" s="87" t="s">
        <v>330</v>
      </c>
      <c r="Y16" s="74"/>
      <c r="Z16" s="169"/>
      <c r="AB16" s="70"/>
    </row>
    <row r="17" spans="1:28" x14ac:dyDescent="0.35">
      <c r="A17" s="169"/>
      <c r="B17" s="172"/>
      <c r="C17" s="175"/>
      <c r="D17" s="172"/>
      <c r="E17" s="172"/>
      <c r="F17" s="172"/>
      <c r="G17" s="175"/>
      <c r="H17" s="178"/>
      <c r="I17" s="175"/>
      <c r="J17" s="172"/>
      <c r="K17" s="71" t="s">
        <v>346</v>
      </c>
      <c r="L17" s="72" t="s">
        <v>347</v>
      </c>
      <c r="M17" s="175"/>
      <c r="N17" s="144"/>
      <c r="O17" s="144"/>
      <c r="P17" s="144"/>
      <c r="Q17" s="144"/>
      <c r="R17" s="181"/>
      <c r="S17" s="69" t="s">
        <v>326</v>
      </c>
      <c r="T17" s="69" t="s">
        <v>330</v>
      </c>
      <c r="U17" s="73"/>
      <c r="V17" s="69" t="s">
        <v>330</v>
      </c>
      <c r="W17" s="69" t="s">
        <v>330</v>
      </c>
      <c r="X17" s="87" t="s">
        <v>330</v>
      </c>
      <c r="Y17" s="74"/>
      <c r="Z17" s="169"/>
      <c r="AB17" s="70"/>
    </row>
    <row r="18" spans="1:28" x14ac:dyDescent="0.35">
      <c r="A18" s="170"/>
      <c r="B18" s="173"/>
      <c r="C18" s="176"/>
      <c r="D18" s="173"/>
      <c r="E18" s="173"/>
      <c r="F18" s="173"/>
      <c r="G18" s="176"/>
      <c r="H18" s="179"/>
      <c r="I18" s="176"/>
      <c r="J18" s="173"/>
      <c r="K18" s="71" t="s">
        <v>348</v>
      </c>
      <c r="L18" s="72" t="s">
        <v>328</v>
      </c>
      <c r="M18" s="176"/>
      <c r="N18" s="144"/>
      <c r="O18" s="144"/>
      <c r="P18" s="144"/>
      <c r="Q18" s="144"/>
      <c r="R18" s="182"/>
      <c r="S18" s="69" t="s">
        <v>326</v>
      </c>
      <c r="T18" s="69" t="s">
        <v>330</v>
      </c>
      <c r="U18" s="73"/>
      <c r="V18" s="69" t="s">
        <v>330</v>
      </c>
      <c r="W18" s="69" t="s">
        <v>330</v>
      </c>
      <c r="X18" s="87" t="s">
        <v>330</v>
      </c>
      <c r="Y18" s="74"/>
      <c r="Z18" s="170"/>
      <c r="AB18" s="70"/>
    </row>
    <row r="19" spans="1:28" ht="15" customHeight="1" x14ac:dyDescent="0.35">
      <c r="A19" s="184" t="s">
        <v>324</v>
      </c>
      <c r="B19" s="184" t="s">
        <v>219</v>
      </c>
      <c r="C19" s="187" t="s">
        <v>325</v>
      </c>
      <c r="D19" s="184" t="s">
        <v>326</v>
      </c>
      <c r="E19" s="184"/>
      <c r="F19" s="184"/>
      <c r="G19" s="194" t="s">
        <v>349</v>
      </c>
      <c r="H19" s="177" t="s">
        <v>328</v>
      </c>
      <c r="I19" s="187"/>
      <c r="J19" s="184"/>
      <c r="K19" s="76"/>
      <c r="L19" s="68"/>
      <c r="M19" s="183" t="s">
        <v>350</v>
      </c>
      <c r="N19" s="142">
        <v>6240190</v>
      </c>
      <c r="O19" s="143">
        <v>1101210</v>
      </c>
      <c r="P19" s="142">
        <v>6240190</v>
      </c>
      <c r="Q19" s="143">
        <v>1101210</v>
      </c>
      <c r="R19" s="180" t="s">
        <v>351</v>
      </c>
      <c r="S19" s="77" t="s">
        <v>326</v>
      </c>
      <c r="T19" s="77" t="s">
        <v>326</v>
      </c>
      <c r="U19" s="77"/>
      <c r="V19" s="77" t="s">
        <v>326</v>
      </c>
      <c r="W19" s="77" t="s">
        <v>330</v>
      </c>
      <c r="X19" s="77" t="s">
        <v>330</v>
      </c>
      <c r="Y19" s="74" t="s">
        <v>323</v>
      </c>
      <c r="Z19" s="183" t="s">
        <v>367</v>
      </c>
      <c r="AB19" s="70"/>
    </row>
    <row r="20" spans="1:28" x14ac:dyDescent="0.35">
      <c r="A20" s="185"/>
      <c r="B20" s="185"/>
      <c r="C20" s="188"/>
      <c r="D20" s="185"/>
      <c r="E20" s="185"/>
      <c r="F20" s="185"/>
      <c r="G20" s="195"/>
      <c r="H20" s="178"/>
      <c r="I20" s="188"/>
      <c r="J20" s="185"/>
      <c r="K20" s="71" t="s">
        <v>352</v>
      </c>
      <c r="L20" s="72" t="s">
        <v>334</v>
      </c>
      <c r="M20" s="190"/>
      <c r="N20" s="144"/>
      <c r="O20" s="144"/>
      <c r="P20" s="144"/>
      <c r="Q20" s="144"/>
      <c r="R20" s="181"/>
      <c r="S20" s="77" t="s">
        <v>326</v>
      </c>
      <c r="T20" s="77" t="s">
        <v>326</v>
      </c>
      <c r="U20" s="77"/>
      <c r="V20" s="77" t="s">
        <v>326</v>
      </c>
      <c r="W20" s="77" t="s">
        <v>330</v>
      </c>
      <c r="X20" s="69" t="s">
        <v>330</v>
      </c>
      <c r="Y20" s="74"/>
      <c r="Z20" s="190"/>
      <c r="AB20" s="70"/>
    </row>
    <row r="21" spans="1:28" x14ac:dyDescent="0.35">
      <c r="A21" s="185"/>
      <c r="B21" s="185"/>
      <c r="C21" s="188"/>
      <c r="D21" s="185"/>
      <c r="E21" s="185"/>
      <c r="F21" s="185"/>
      <c r="G21" s="195"/>
      <c r="H21" s="178"/>
      <c r="I21" s="188"/>
      <c r="J21" s="185"/>
      <c r="K21" s="71" t="s">
        <v>353</v>
      </c>
      <c r="L21" s="72" t="s">
        <v>332</v>
      </c>
      <c r="M21" s="190"/>
      <c r="N21" s="144"/>
      <c r="O21" s="144"/>
      <c r="P21" s="144"/>
      <c r="Q21" s="144"/>
      <c r="R21" s="181"/>
      <c r="S21" s="77" t="s">
        <v>326</v>
      </c>
      <c r="T21" s="77" t="s">
        <v>326</v>
      </c>
      <c r="U21" s="77"/>
      <c r="V21" s="77" t="s">
        <v>326</v>
      </c>
      <c r="W21" s="77" t="s">
        <v>330</v>
      </c>
      <c r="X21" s="69" t="s">
        <v>330</v>
      </c>
      <c r="Y21" s="74"/>
      <c r="Z21" s="190"/>
      <c r="AB21" s="70"/>
    </row>
    <row r="22" spans="1:28" ht="26" x14ac:dyDescent="0.35">
      <c r="A22" s="185"/>
      <c r="B22" s="185"/>
      <c r="C22" s="188"/>
      <c r="D22" s="185"/>
      <c r="E22" s="185"/>
      <c r="F22" s="185"/>
      <c r="G22" s="195"/>
      <c r="H22" s="178"/>
      <c r="I22" s="188"/>
      <c r="J22" s="185"/>
      <c r="K22" s="71" t="s">
        <v>354</v>
      </c>
      <c r="L22" s="72" t="s">
        <v>340</v>
      </c>
      <c r="M22" s="190"/>
      <c r="N22" s="144"/>
      <c r="O22" s="144"/>
      <c r="P22" s="144"/>
      <c r="Q22" s="144"/>
      <c r="R22" s="181"/>
      <c r="S22" s="77" t="s">
        <v>326</v>
      </c>
      <c r="T22" s="77" t="s">
        <v>326</v>
      </c>
      <c r="U22" s="77"/>
      <c r="V22" s="77" t="s">
        <v>326</v>
      </c>
      <c r="W22" s="77" t="s">
        <v>330</v>
      </c>
      <c r="X22" s="69" t="s">
        <v>330</v>
      </c>
      <c r="Y22" s="74"/>
      <c r="Z22" s="190"/>
      <c r="AB22" s="70"/>
    </row>
    <row r="23" spans="1:28" ht="26" x14ac:dyDescent="0.35">
      <c r="A23" s="185"/>
      <c r="B23" s="185"/>
      <c r="C23" s="188"/>
      <c r="D23" s="185"/>
      <c r="E23" s="185"/>
      <c r="F23" s="185"/>
      <c r="G23" s="195"/>
      <c r="H23" s="178"/>
      <c r="I23" s="188"/>
      <c r="J23" s="185"/>
      <c r="K23" s="71" t="s">
        <v>355</v>
      </c>
      <c r="L23" s="72" t="s">
        <v>336</v>
      </c>
      <c r="M23" s="190"/>
      <c r="N23" s="144"/>
      <c r="O23" s="144"/>
      <c r="P23" s="144"/>
      <c r="Q23" s="144"/>
      <c r="R23" s="181"/>
      <c r="S23" s="77" t="s">
        <v>326</v>
      </c>
      <c r="T23" s="77" t="s">
        <v>326</v>
      </c>
      <c r="U23" s="77"/>
      <c r="V23" s="77" t="s">
        <v>326</v>
      </c>
      <c r="W23" s="77" t="s">
        <v>330</v>
      </c>
      <c r="X23" s="69" t="s">
        <v>330</v>
      </c>
      <c r="Y23" s="74"/>
      <c r="Z23" s="190"/>
      <c r="AB23" s="70"/>
    </row>
    <row r="24" spans="1:28" ht="26" x14ac:dyDescent="0.35">
      <c r="A24" s="185"/>
      <c r="B24" s="185"/>
      <c r="C24" s="188"/>
      <c r="D24" s="185"/>
      <c r="E24" s="185"/>
      <c r="F24" s="185"/>
      <c r="G24" s="195"/>
      <c r="H24" s="178"/>
      <c r="I24" s="188"/>
      <c r="J24" s="185"/>
      <c r="K24" s="71" t="s">
        <v>356</v>
      </c>
      <c r="L24" s="72" t="s">
        <v>328</v>
      </c>
      <c r="M24" s="190"/>
      <c r="N24" s="144"/>
      <c r="O24" s="144"/>
      <c r="P24" s="144"/>
      <c r="Q24" s="144"/>
      <c r="R24" s="181"/>
      <c r="S24" s="77" t="s">
        <v>326</v>
      </c>
      <c r="T24" s="77" t="s">
        <v>326</v>
      </c>
      <c r="U24" s="77"/>
      <c r="V24" s="77" t="s">
        <v>326</v>
      </c>
      <c r="W24" s="77" t="s">
        <v>330</v>
      </c>
      <c r="X24" s="69" t="s">
        <v>330</v>
      </c>
      <c r="Y24" s="74"/>
      <c r="Z24" s="190"/>
      <c r="AB24" s="70"/>
    </row>
    <row r="25" spans="1:28" x14ac:dyDescent="0.35">
      <c r="A25" s="185"/>
      <c r="B25" s="185"/>
      <c r="C25" s="188"/>
      <c r="D25" s="185"/>
      <c r="E25" s="185"/>
      <c r="F25" s="185"/>
      <c r="G25" s="78"/>
      <c r="H25" s="79"/>
      <c r="I25" s="188"/>
      <c r="J25" s="185"/>
      <c r="K25" s="71" t="s">
        <v>341</v>
      </c>
      <c r="L25" s="72" t="s">
        <v>328</v>
      </c>
      <c r="M25" s="190"/>
      <c r="N25" s="145"/>
      <c r="O25" s="145"/>
      <c r="P25" s="145"/>
      <c r="Q25" s="145"/>
      <c r="R25" s="80"/>
      <c r="S25" s="77" t="s">
        <v>326</v>
      </c>
      <c r="T25" s="77" t="s">
        <v>326</v>
      </c>
      <c r="U25" s="77"/>
      <c r="V25" s="77" t="s">
        <v>326</v>
      </c>
      <c r="W25" s="77" t="s">
        <v>330</v>
      </c>
      <c r="X25" s="69" t="s">
        <v>330</v>
      </c>
      <c r="Y25" s="74"/>
      <c r="Z25" s="190"/>
      <c r="AB25" s="70"/>
    </row>
    <row r="26" spans="1:28" ht="26" x14ac:dyDescent="0.35">
      <c r="A26" s="186"/>
      <c r="B26" s="186"/>
      <c r="C26" s="189"/>
      <c r="D26" s="186"/>
      <c r="E26" s="186"/>
      <c r="F26" s="186"/>
      <c r="G26" s="78"/>
      <c r="H26" s="79"/>
      <c r="I26" s="189"/>
      <c r="J26" s="186"/>
      <c r="K26" s="71" t="s">
        <v>338</v>
      </c>
      <c r="L26" s="72" t="s">
        <v>328</v>
      </c>
      <c r="M26" s="191"/>
      <c r="N26" s="145"/>
      <c r="O26" s="145"/>
      <c r="P26" s="145"/>
      <c r="Q26" s="145"/>
      <c r="R26" s="80"/>
      <c r="S26" s="77" t="s">
        <v>326</v>
      </c>
      <c r="T26" s="77" t="s">
        <v>326</v>
      </c>
      <c r="U26" s="77"/>
      <c r="V26" s="77" t="s">
        <v>326</v>
      </c>
      <c r="W26" s="77" t="s">
        <v>330</v>
      </c>
      <c r="X26" s="69" t="s">
        <v>330</v>
      </c>
      <c r="Y26" s="74"/>
      <c r="Z26" s="191"/>
      <c r="AB26" s="70"/>
    </row>
    <row r="27" spans="1:28" ht="26" x14ac:dyDescent="0.35">
      <c r="A27" s="183" t="s">
        <v>324</v>
      </c>
      <c r="B27" s="174" t="s">
        <v>219</v>
      </c>
      <c r="C27" s="174" t="s">
        <v>357</v>
      </c>
      <c r="D27" s="174" t="s">
        <v>326</v>
      </c>
      <c r="E27" s="174"/>
      <c r="F27" s="174"/>
      <c r="G27" s="174" t="s">
        <v>358</v>
      </c>
      <c r="H27" s="174" t="s">
        <v>332</v>
      </c>
      <c r="I27" s="75" t="s">
        <v>359</v>
      </c>
      <c r="J27" s="75" t="s">
        <v>328</v>
      </c>
      <c r="K27" s="75"/>
      <c r="L27" s="75"/>
      <c r="M27" s="174" t="s">
        <v>360</v>
      </c>
      <c r="N27" s="200">
        <v>20966443.739999998</v>
      </c>
      <c r="O27" s="200">
        <v>3699960.66</v>
      </c>
      <c r="P27" s="200">
        <v>20966328.170000002</v>
      </c>
      <c r="Q27" s="200">
        <v>3699940.27</v>
      </c>
      <c r="R27" s="183" t="s">
        <v>361</v>
      </c>
      <c r="S27" s="196" t="s">
        <v>326</v>
      </c>
      <c r="T27" s="196" t="s">
        <v>326</v>
      </c>
      <c r="U27" s="196"/>
      <c r="V27" s="196" t="s">
        <v>326</v>
      </c>
      <c r="W27" s="196" t="s">
        <v>326</v>
      </c>
      <c r="X27" s="198" t="s">
        <v>330</v>
      </c>
      <c r="Y27" s="198" t="s">
        <v>323</v>
      </c>
      <c r="Z27" s="196" t="s">
        <v>362</v>
      </c>
      <c r="AB27" s="70"/>
    </row>
    <row r="28" spans="1:28" ht="26" x14ac:dyDescent="0.35">
      <c r="A28" s="190"/>
      <c r="B28" s="175"/>
      <c r="C28" s="175"/>
      <c r="D28" s="175"/>
      <c r="E28" s="175"/>
      <c r="F28" s="175"/>
      <c r="G28" s="175"/>
      <c r="H28" s="175"/>
      <c r="I28" s="75" t="s">
        <v>363</v>
      </c>
      <c r="J28" s="75" t="s">
        <v>328</v>
      </c>
      <c r="K28" s="75"/>
      <c r="L28" s="75"/>
      <c r="M28" s="175"/>
      <c r="N28" s="201"/>
      <c r="O28" s="201"/>
      <c r="P28" s="201"/>
      <c r="Q28" s="201"/>
      <c r="R28" s="190"/>
      <c r="S28" s="196"/>
      <c r="T28" s="196"/>
      <c r="U28" s="196"/>
      <c r="V28" s="196"/>
      <c r="W28" s="196"/>
      <c r="X28" s="198"/>
      <c r="Y28" s="199"/>
      <c r="Z28" s="196"/>
      <c r="AB28" s="70"/>
    </row>
    <row r="29" spans="1:28" ht="39" x14ac:dyDescent="0.35">
      <c r="A29" s="190"/>
      <c r="B29" s="175"/>
      <c r="C29" s="175"/>
      <c r="D29" s="175"/>
      <c r="E29" s="175"/>
      <c r="F29" s="175"/>
      <c r="G29" s="175"/>
      <c r="H29" s="175"/>
      <c r="I29" s="75" t="s">
        <v>356</v>
      </c>
      <c r="J29" s="75" t="s">
        <v>328</v>
      </c>
      <c r="K29" s="75"/>
      <c r="L29" s="75"/>
      <c r="M29" s="175"/>
      <c r="N29" s="201"/>
      <c r="O29" s="201"/>
      <c r="P29" s="201"/>
      <c r="Q29" s="201"/>
      <c r="R29" s="190"/>
      <c r="S29" s="196"/>
      <c r="T29" s="196"/>
      <c r="U29" s="196"/>
      <c r="V29" s="196"/>
      <c r="W29" s="196"/>
      <c r="X29" s="198"/>
      <c r="Y29" s="199"/>
      <c r="Z29" s="196"/>
      <c r="AB29" s="70"/>
    </row>
    <row r="30" spans="1:28" ht="49.5" customHeight="1" x14ac:dyDescent="0.35">
      <c r="A30" s="192"/>
      <c r="B30" s="193"/>
      <c r="C30" s="193"/>
      <c r="D30" s="193"/>
      <c r="E30" s="193"/>
      <c r="F30" s="193"/>
      <c r="G30" s="193"/>
      <c r="H30" s="193"/>
      <c r="I30" s="75" t="s">
        <v>364</v>
      </c>
      <c r="J30" s="75" t="s">
        <v>328</v>
      </c>
      <c r="K30" s="81"/>
      <c r="L30" s="81"/>
      <c r="M30" s="193"/>
      <c r="N30" s="202"/>
      <c r="O30" s="203"/>
      <c r="P30" s="203"/>
      <c r="Q30" s="203"/>
      <c r="R30" s="192"/>
      <c r="S30" s="197"/>
      <c r="T30" s="197"/>
      <c r="U30" s="197"/>
      <c r="V30" s="197"/>
      <c r="W30" s="197"/>
      <c r="X30" s="199"/>
      <c r="Y30" s="199"/>
      <c r="Z30" s="196"/>
      <c r="AB30" s="70"/>
    </row>
    <row r="31" spans="1:28" x14ac:dyDescent="0.35">
      <c r="A31" s="82"/>
      <c r="B31" s="83"/>
      <c r="C31" s="83"/>
      <c r="D31" s="83"/>
      <c r="E31" s="83"/>
      <c r="F31" s="83"/>
      <c r="G31" s="83"/>
      <c r="H31" s="83"/>
      <c r="I31" s="84"/>
      <c r="J31" s="85"/>
      <c r="K31" s="83"/>
      <c r="L31" s="83"/>
      <c r="M31" s="83"/>
      <c r="N31" s="83"/>
      <c r="O31" s="83"/>
      <c r="P31" s="83"/>
      <c r="Q31" s="83"/>
      <c r="R31" s="82"/>
      <c r="S31" s="83"/>
      <c r="T31" s="83"/>
      <c r="U31" s="83"/>
      <c r="V31" s="83"/>
      <c r="W31" s="83"/>
      <c r="X31" s="83"/>
      <c r="Y31" s="83"/>
    </row>
    <row r="32" spans="1:28" x14ac:dyDescent="0.35">
      <c r="A32" s="82"/>
      <c r="B32" s="83"/>
      <c r="C32" s="83"/>
      <c r="D32" s="83"/>
      <c r="E32" s="83"/>
      <c r="F32" s="83"/>
      <c r="G32" s="83"/>
      <c r="H32" s="83"/>
      <c r="I32" s="84"/>
      <c r="J32" s="85"/>
      <c r="K32" s="83"/>
      <c r="L32" s="83"/>
      <c r="M32" s="83"/>
      <c r="N32" s="83"/>
      <c r="O32" s="83"/>
      <c r="P32" s="83"/>
      <c r="Q32" s="83"/>
      <c r="R32" s="82"/>
      <c r="S32" s="83"/>
      <c r="T32" s="83"/>
      <c r="U32" s="83"/>
      <c r="V32" s="83"/>
      <c r="W32" s="83"/>
      <c r="X32" s="83"/>
      <c r="Y32" s="83"/>
    </row>
  </sheetData>
  <mergeCells count="64">
    <mergeCell ref="S27:S30"/>
    <mergeCell ref="F27:F30"/>
    <mergeCell ref="G27:G30"/>
    <mergeCell ref="N27:N30"/>
    <mergeCell ref="O27:O30"/>
    <mergeCell ref="P27:P30"/>
    <mergeCell ref="Q27:Q30"/>
    <mergeCell ref="R27:R30"/>
    <mergeCell ref="Z27:Z30"/>
    <mergeCell ref="T27:T30"/>
    <mergeCell ref="U27:U30"/>
    <mergeCell ref="V27:V30"/>
    <mergeCell ref="W27:W30"/>
    <mergeCell ref="X27:X30"/>
    <mergeCell ref="Y27:Y30"/>
    <mergeCell ref="H27:H30"/>
    <mergeCell ref="M27:M30"/>
    <mergeCell ref="G19:G24"/>
    <mergeCell ref="H19:H24"/>
    <mergeCell ref="I19:I26"/>
    <mergeCell ref="J19:J26"/>
    <mergeCell ref="M19:M26"/>
    <mergeCell ref="A27:A30"/>
    <mergeCell ref="B27:B30"/>
    <mergeCell ref="C27:C30"/>
    <mergeCell ref="D27:D30"/>
    <mergeCell ref="E27:E30"/>
    <mergeCell ref="J7:J18"/>
    <mergeCell ref="M7:M18"/>
    <mergeCell ref="R7:R18"/>
    <mergeCell ref="Z7:Z18"/>
    <mergeCell ref="A19:A26"/>
    <mergeCell ref="B19:B26"/>
    <mergeCell ref="C19:C26"/>
    <mergeCell ref="D19:D26"/>
    <mergeCell ref="E19:E26"/>
    <mergeCell ref="F19:F26"/>
    <mergeCell ref="Z19:Z26"/>
    <mergeCell ref="R19:R24"/>
    <mergeCell ref="T4:U4"/>
    <mergeCell ref="A7:A18"/>
    <mergeCell ref="B7:B18"/>
    <mergeCell ref="C7:C18"/>
    <mergeCell ref="D7:D18"/>
    <mergeCell ref="E7:E18"/>
    <mergeCell ref="F7:F18"/>
    <mergeCell ref="G7:G18"/>
    <mergeCell ref="H7:H18"/>
    <mergeCell ref="I7:I18"/>
    <mergeCell ref="K4:K5"/>
    <mergeCell ref="L4:L5"/>
    <mergeCell ref="M4:M5"/>
    <mergeCell ref="N4:O4"/>
    <mergeCell ref="P4:Q4"/>
    <mergeCell ref="R4:R5"/>
    <mergeCell ref="G4:G5"/>
    <mergeCell ref="H4:H5"/>
    <mergeCell ref="I4:I5"/>
    <mergeCell ref="J4:J5"/>
    <mergeCell ref="A4:A5"/>
    <mergeCell ref="B4:B5"/>
    <mergeCell ref="C4:C5"/>
    <mergeCell ref="E4:E5"/>
    <mergeCell ref="F4:F5"/>
  </mergeCells>
  <dataValidations count="1">
    <dataValidation type="list" allowBlank="1" showInputMessage="1" showErrorMessage="1" sqref="Y7:Y27" xr:uid="{00000000-0002-0000-0300-000000000000}">
      <formula1>$AD$4:$AD$6</formula1>
    </dataValidation>
  </dataValidations>
  <pageMargins left="0.25" right="0.25" top="0.75" bottom="0.75" header="0.3" footer="0.3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94D1F-1BDB-4BD3-9F47-3D1E9CAE9341}">
  <dimension ref="A1:D33"/>
  <sheetViews>
    <sheetView tabSelected="1" workbookViewId="0">
      <selection activeCell="A2" sqref="A2"/>
    </sheetView>
  </sheetViews>
  <sheetFormatPr defaultColWidth="9.1796875" defaultRowHeight="14.5" x14ac:dyDescent="0.35"/>
  <cols>
    <col min="1" max="1" width="68.26953125" style="51" customWidth="1"/>
    <col min="2" max="2" width="38.7265625" style="51" customWidth="1"/>
    <col min="3" max="3" width="36.453125" style="51" customWidth="1"/>
    <col min="4" max="4" width="27.1796875" style="51" customWidth="1"/>
    <col min="5" max="16384" width="9.1796875" style="51"/>
  </cols>
  <sheetData>
    <row r="1" spans="1:4" x14ac:dyDescent="0.35">
      <c r="A1" s="1" t="s">
        <v>174</v>
      </c>
      <c r="B1" s="1" t="s">
        <v>0</v>
      </c>
      <c r="C1" s="89"/>
      <c r="D1" s="89"/>
    </row>
    <row r="2" spans="1:4" x14ac:dyDescent="0.35">
      <c r="A2" s="1"/>
    </row>
    <row r="3" spans="1:4" x14ac:dyDescent="0.35">
      <c r="A3" s="1" t="s">
        <v>391</v>
      </c>
      <c r="B3" s="90"/>
    </row>
    <row r="4" spans="1:4" ht="15" thickBot="1" x14ac:dyDescent="0.4">
      <c r="A4" s="1"/>
      <c r="B4" s="90"/>
    </row>
    <row r="5" spans="1:4" x14ac:dyDescent="0.35">
      <c r="A5" s="209" t="s">
        <v>369</v>
      </c>
      <c r="B5" s="211" t="s">
        <v>374</v>
      </c>
    </row>
    <row r="6" spans="1:4" x14ac:dyDescent="0.35">
      <c r="A6" s="210"/>
      <c r="B6" s="212"/>
    </row>
    <row r="7" spans="1:4" x14ac:dyDescent="0.35">
      <c r="A7" s="94">
        <v>1</v>
      </c>
      <c r="B7" s="95">
        <v>2</v>
      </c>
    </row>
    <row r="8" spans="1:4" ht="15" thickBot="1" x14ac:dyDescent="0.4">
      <c r="A8" s="96" t="s">
        <v>370</v>
      </c>
      <c r="B8" s="98">
        <v>0</v>
      </c>
    </row>
    <row r="9" spans="1:4" x14ac:dyDescent="0.35">
      <c r="A9" s="1"/>
      <c r="B9" s="90"/>
    </row>
    <row r="10" spans="1:4" ht="15" thickBot="1" x14ac:dyDescent="0.4">
      <c r="A10" s="99" t="s">
        <v>392</v>
      </c>
      <c r="B10" s="90"/>
    </row>
    <row r="11" spans="1:4" ht="15" customHeight="1" x14ac:dyDescent="0.35">
      <c r="A11" s="213" t="s">
        <v>369</v>
      </c>
      <c r="B11" s="215" t="s">
        <v>402</v>
      </c>
      <c r="C11" s="217" t="s">
        <v>399</v>
      </c>
      <c r="D11" s="219" t="s">
        <v>380</v>
      </c>
    </row>
    <row r="12" spans="1:4" ht="32.25" customHeight="1" x14ac:dyDescent="0.35">
      <c r="A12" s="214"/>
      <c r="B12" s="216"/>
      <c r="C12" s="218"/>
      <c r="D12" s="220"/>
    </row>
    <row r="13" spans="1:4" x14ac:dyDescent="0.35">
      <c r="A13" s="146">
        <v>1</v>
      </c>
      <c r="B13" s="147">
        <v>2</v>
      </c>
      <c r="C13" s="147">
        <v>3</v>
      </c>
      <c r="D13" s="148">
        <v>4</v>
      </c>
    </row>
    <row r="14" spans="1:4" ht="24" x14ac:dyDescent="0.35">
      <c r="A14" s="149" t="s">
        <v>375</v>
      </c>
      <c r="B14" s="150">
        <v>10</v>
      </c>
      <c r="C14" s="150">
        <v>1</v>
      </c>
      <c r="D14" s="204" t="s">
        <v>393</v>
      </c>
    </row>
    <row r="15" spans="1:4" ht="24" x14ac:dyDescent="0.35">
      <c r="A15" s="149" t="s">
        <v>376</v>
      </c>
      <c r="B15" s="150">
        <v>7573804.2700000005</v>
      </c>
      <c r="C15" s="150">
        <v>3166539.79</v>
      </c>
      <c r="D15" s="204"/>
    </row>
    <row r="16" spans="1:4" ht="24" x14ac:dyDescent="0.35">
      <c r="A16" s="149" t="s">
        <v>377</v>
      </c>
      <c r="B16" s="150">
        <v>5</v>
      </c>
      <c r="C16" s="150">
        <v>1</v>
      </c>
      <c r="D16" s="204"/>
    </row>
    <row r="17" spans="1:4" ht="24" x14ac:dyDescent="0.35">
      <c r="A17" s="149" t="s">
        <v>378</v>
      </c>
      <c r="B17" s="150">
        <v>8327380.3399999999</v>
      </c>
      <c r="C17" s="150">
        <v>481760</v>
      </c>
      <c r="D17" s="204"/>
    </row>
    <row r="18" spans="1:4" ht="24" x14ac:dyDescent="0.35">
      <c r="A18" s="151" t="s">
        <v>394</v>
      </c>
      <c r="B18" s="150">
        <v>9</v>
      </c>
      <c r="C18" s="150">
        <v>3</v>
      </c>
      <c r="D18" s="205"/>
    </row>
    <row r="19" spans="1:4" ht="24.5" thickBot="1" x14ac:dyDescent="0.4">
      <c r="A19" s="155" t="s">
        <v>395</v>
      </c>
      <c r="B19" s="156">
        <v>220738264.93000001</v>
      </c>
      <c r="C19" s="156">
        <f>SUM(C7:C18)</f>
        <v>3648307.79</v>
      </c>
      <c r="D19" s="206"/>
    </row>
    <row r="20" spans="1:4" x14ac:dyDescent="0.35">
      <c r="A20" s="152"/>
      <c r="B20" s="153"/>
      <c r="C20" s="153"/>
      <c r="D20" s="154"/>
    </row>
    <row r="21" spans="1:4" x14ac:dyDescent="0.35">
      <c r="A21" s="152" t="s">
        <v>400</v>
      </c>
      <c r="B21" s="154"/>
      <c r="C21" s="154"/>
      <c r="D21" s="154"/>
    </row>
    <row r="22" spans="1:4" ht="35.5" x14ac:dyDescent="0.35">
      <c r="A22" s="152" t="s">
        <v>401</v>
      </c>
      <c r="B22" s="154"/>
      <c r="C22" s="154"/>
      <c r="D22" s="154"/>
    </row>
    <row r="25" spans="1:4" x14ac:dyDescent="0.35">
      <c r="A25" s="1" t="s">
        <v>371</v>
      </c>
    </row>
    <row r="27" spans="1:4" ht="15" thickBot="1" x14ac:dyDescent="0.4"/>
    <row r="28" spans="1:4" x14ac:dyDescent="0.35">
      <c r="A28" s="207" t="s">
        <v>369</v>
      </c>
    </row>
    <row r="29" spans="1:4" ht="15" thickBot="1" x14ac:dyDescent="0.4">
      <c r="A29" s="208"/>
    </row>
    <row r="30" spans="1:4" ht="24" x14ac:dyDescent="0.35">
      <c r="A30" s="92" t="s">
        <v>379</v>
      </c>
      <c r="B30" s="91" t="s">
        <v>382</v>
      </c>
    </row>
    <row r="31" spans="1:4" x14ac:dyDescent="0.35">
      <c r="A31" s="92" t="s">
        <v>372</v>
      </c>
      <c r="B31" s="91" t="s">
        <v>381</v>
      </c>
    </row>
    <row r="33" spans="1:1" ht="81.5" x14ac:dyDescent="0.35">
      <c r="A33" s="97" t="s">
        <v>383</v>
      </c>
    </row>
  </sheetData>
  <mergeCells count="8">
    <mergeCell ref="D14:D19"/>
    <mergeCell ref="A28:A29"/>
    <mergeCell ref="A5:A6"/>
    <mergeCell ref="B5:B6"/>
    <mergeCell ref="A11:A12"/>
    <mergeCell ref="B11:B12"/>
    <mergeCell ref="C11:C12"/>
    <mergeCell ref="D11:D12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ŁO_alokacja</vt:lpstr>
      <vt:lpstr>ŁO_PD</vt:lpstr>
      <vt:lpstr>ŁO_REALIZACJA_K</vt:lpstr>
      <vt:lpstr>ŁO_projekty COVID</vt:lpstr>
      <vt:lpstr>ŁO_efekty i ewaluacja_KE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Deptuła Agnieszka</dc:creator>
  <cp:lastModifiedBy>Bielawska-Zatyka Dorota</cp:lastModifiedBy>
  <cp:lastPrinted>2021-05-04T12:07:50Z</cp:lastPrinted>
  <dcterms:created xsi:type="dcterms:W3CDTF">2020-01-02T08:58:06Z</dcterms:created>
  <dcterms:modified xsi:type="dcterms:W3CDTF">2021-06-02T12:56:36Z</dcterms:modified>
</cp:coreProperties>
</file>